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40" windowHeight="8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'Sheet1'!$A:$B,'Sheet1'!$8:$9</definedName>
  </definedNames>
  <calcPr fullCalcOnLoad="1"/>
</workbook>
</file>

<file path=xl/sharedStrings.xml><?xml version="1.0" encoding="utf-8"?>
<sst xmlns="http://schemas.openxmlformats.org/spreadsheetml/2006/main" count="73" uniqueCount="67">
  <si>
    <t>Số TT</t>
  </si>
  <si>
    <t>Nội dung</t>
  </si>
  <si>
    <t>Tổng số được giao</t>
  </si>
  <si>
    <t>Tổng số đã phân bổ</t>
  </si>
  <si>
    <t>I</t>
  </si>
  <si>
    <t>1.1</t>
  </si>
  <si>
    <t>1.2</t>
  </si>
  <si>
    <t>2.1</t>
  </si>
  <si>
    <t>Kinh phí nhiệm vụ thường xuyên</t>
  </si>
  <si>
    <t>2.2</t>
  </si>
  <si>
    <t>Chi quản lý hành chính</t>
  </si>
  <si>
    <t>Số phí, lệ phí nộp NSNN</t>
  </si>
  <si>
    <t>3.1</t>
  </si>
  <si>
    <t>3.2</t>
  </si>
  <si>
    <t>Văn phòng Sở</t>
  </si>
  <si>
    <t>Tổng số thu phí và thu sự nghiệp</t>
  </si>
  <si>
    <t>Thu phí</t>
  </si>
  <si>
    <t xml:space="preserve">                                                     DỰ TOÁN THU - CHI NGÂN SÁCH ĐƯỢC GIAO </t>
  </si>
  <si>
    <t>Kinh phí sự nghiệp đào tạo</t>
  </si>
  <si>
    <t>III</t>
  </si>
  <si>
    <t xml:space="preserve">            Biểu số : 01</t>
  </si>
  <si>
    <t xml:space="preserve">          Đơn vị tính: Nghìn đồng</t>
  </si>
  <si>
    <t>SỞ KHOA HỌC VÀ CÔNG NGHỆ HÀ TĨNH</t>
  </si>
  <si>
    <t>MÃ CHƯƠNG: 017</t>
  </si>
  <si>
    <t>Chi cục TC - ĐL - CL</t>
  </si>
  <si>
    <t>Trung tâm UD TB KHCN và CN</t>
  </si>
  <si>
    <t>TT kỹ thuật TC - ĐL - CL</t>
  </si>
  <si>
    <t>Lệ phí</t>
  </si>
  <si>
    <t>Phí</t>
  </si>
  <si>
    <t>An toàn bức xạ</t>
  </si>
  <si>
    <t>Thu từ hoạt động SX nấm</t>
  </si>
  <si>
    <t>Hoạt động dịch vụ khác</t>
  </si>
  <si>
    <t>Chi sự nghiệp</t>
  </si>
  <si>
    <t>a</t>
  </si>
  <si>
    <t>b</t>
  </si>
  <si>
    <t>Kinh phí thực hiện chế độ không tự chủ</t>
  </si>
  <si>
    <t>Thu từ hoạt động kỹ thuật</t>
  </si>
  <si>
    <t>Thu từ dịch vụ tư vấn KHCN và SP OCOP</t>
  </si>
  <si>
    <t>Xử phạt thanh tra, Đo lường</t>
  </si>
  <si>
    <t xml:space="preserve">Kinh phí thực hiện nhiệm vụ Khoa học </t>
  </si>
  <si>
    <t xml:space="preserve">Nghiên cứu khoa học </t>
  </si>
  <si>
    <t xml:space="preserve">Kinh phí nhiệm vụ thường xuyên theo chức năng </t>
  </si>
  <si>
    <t xml:space="preserve">Nhiệm vụ Khoa học Công nghệ cấp Bộ </t>
  </si>
  <si>
    <t xml:space="preserve">Nhiệm vụ Khoa học Công nghệ cấp Tỉnh </t>
  </si>
  <si>
    <t xml:space="preserve">Kinh phí đề án, chính sách </t>
  </si>
  <si>
    <t>Sự nghiệp Văn phòng Sở</t>
  </si>
  <si>
    <t xml:space="preserve">Quỹ Phát triển KHCN </t>
  </si>
  <si>
    <t xml:space="preserve">               Trong đó</t>
  </si>
  <si>
    <t>Quỹ PT KHCN</t>
  </si>
  <si>
    <t>Sự nghiệp Chi cục TCĐLCL</t>
  </si>
  <si>
    <t>Phí…</t>
  </si>
  <si>
    <t>Lệ phí …</t>
  </si>
  <si>
    <t>KP thực hiện chế độ tự chủ</t>
  </si>
  <si>
    <t>KP không thực hiện tự chủ</t>
  </si>
  <si>
    <t>Dự toán chi ngân sách NN</t>
  </si>
  <si>
    <t>Kinh phí nhiệm vụ TX</t>
  </si>
  <si>
    <t>Kinh phí nhiệm vụ không TX</t>
  </si>
  <si>
    <t>Kinh phí nhiệm vụ ko TX</t>
  </si>
  <si>
    <t>Thu hoạt động sự nghiệp</t>
  </si>
  <si>
    <t>Chi từ nguồn thu, phí được để lại</t>
  </si>
  <si>
    <t>Thuế các loại</t>
  </si>
  <si>
    <t>Thu từ hoạt động tư vấn cung cấp thiết bị năng lượng mặt trời xử lý chất thải</t>
  </si>
  <si>
    <t>Trung tâm PT Nấm và Tài nguyên sinh vật</t>
  </si>
  <si>
    <t>Thu từ hoạt động SXKD chế phẩm sinh học, xử lý mối</t>
  </si>
  <si>
    <t xml:space="preserve">                                         VÀ PHÂN BỔ CHO CÁC ĐƠN VỊ TRỰC THUỘC NĂM 2021</t>
  </si>
  <si>
    <t>Chương trình hỗ trợ phát triển tài sản sở hữu trí tuệ Quốc gia</t>
  </si>
  <si>
    <t xml:space="preserve">                                 (Kèm theo Quyết định số      /QĐ - SKHCN ngày  28/3/2022 của Giám đốc Sở KH và CN)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</si>
</sst>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₫_-;\-* #,##0.0\ _₫_-;_-* &quot;-&quot;??\ _₫_-;_-@_-"/>
    <numFmt numFmtId="177" formatCode="_-* #,##0\ _₫_-;\-* #,##0\ _₫_-;_-* &quot;-&quot;??\ _₫_-;_-@_-"/>
  </numFmts>
  <fonts count="5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name val="Times New Roman"/>
      <family val="1"/>
    </font>
    <font>
      <b/>
      <sz val="10"/>
      <name val="Arial"/>
      <family val="0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0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right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0" fillId="33" borderId="10" xfId="0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177" fontId="7" fillId="33" borderId="10" xfId="42" applyNumberFormat="1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wrapText="1"/>
    </xf>
    <xf numFmtId="177" fontId="14" fillId="33" borderId="10" xfId="42" applyNumberFormat="1" applyFont="1" applyFill="1" applyBorder="1" applyAlignment="1">
      <alignment horizontal="center" wrapText="1"/>
    </xf>
    <xf numFmtId="177" fontId="11" fillId="33" borderId="10" xfId="42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wrapText="1"/>
    </xf>
    <xf numFmtId="177" fontId="2" fillId="0" borderId="10" xfId="42" applyNumberFormat="1" applyFont="1" applyBorder="1" applyAlignment="1">
      <alignment/>
    </xf>
    <xf numFmtId="0" fontId="1" fillId="0" borderId="0" xfId="0" applyFont="1" applyBorder="1" applyAlignment="1">
      <alignment/>
    </xf>
    <xf numFmtId="177" fontId="15" fillId="0" borderId="10" xfId="42" applyNumberFormat="1" applyFont="1" applyBorder="1" applyAlignment="1">
      <alignment/>
    </xf>
    <xf numFmtId="177" fontId="17" fillId="33" borderId="10" xfId="42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77" fontId="14" fillId="33" borderId="10" xfId="42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3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177" fontId="3" fillId="33" borderId="10" xfId="42" applyNumberFormat="1" applyFont="1" applyFill="1" applyBorder="1" applyAlignment="1">
      <alignment horizontal="center" wrapText="1"/>
    </xf>
    <xf numFmtId="177" fontId="2" fillId="33" borderId="10" xfId="42" applyNumberFormat="1" applyFont="1" applyFill="1" applyBorder="1" applyAlignment="1">
      <alignment horizontal="center" wrapText="1"/>
    </xf>
    <xf numFmtId="177" fontId="2" fillId="33" borderId="10" xfId="42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77" fontId="15" fillId="33" borderId="10" xfId="42" applyNumberFormat="1" applyFont="1" applyFill="1" applyBorder="1" applyAlignment="1">
      <alignment horizontal="center" wrapText="1"/>
    </xf>
    <xf numFmtId="177" fontId="54" fillId="33" borderId="10" xfId="42" applyNumberFormat="1" applyFont="1" applyFill="1" applyBorder="1" applyAlignment="1">
      <alignment horizontal="center" wrapText="1"/>
    </xf>
    <xf numFmtId="0" fontId="55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25">
      <selection activeCell="F9" sqref="F9"/>
    </sheetView>
  </sheetViews>
  <sheetFormatPr defaultColWidth="9.140625" defaultRowHeight="12.75"/>
  <cols>
    <col min="1" max="1" width="7.28125" style="0" customWidth="1"/>
    <col min="2" max="2" width="27.57421875" style="0" customWidth="1"/>
    <col min="3" max="3" width="13.00390625" style="0" customWidth="1"/>
    <col min="4" max="4" width="13.140625" style="0" customWidth="1"/>
    <col min="5" max="5" width="13.28125" style="0" customWidth="1"/>
    <col min="6" max="6" width="10.8515625" style="0" customWidth="1"/>
    <col min="7" max="7" width="12.8515625" style="0" customWidth="1"/>
    <col min="8" max="8" width="13.00390625" style="0" customWidth="1"/>
    <col min="9" max="9" width="13.28125" style="8" customWidth="1"/>
    <col min="10" max="10" width="11.8515625" style="0" customWidth="1"/>
  </cols>
  <sheetData>
    <row r="1" spans="1:9" ht="15">
      <c r="A1" s="1" t="s">
        <v>22</v>
      </c>
      <c r="B1" s="1"/>
      <c r="C1" s="2"/>
      <c r="D1" s="2"/>
      <c r="E1" s="2"/>
      <c r="F1" s="2"/>
      <c r="G1" s="2"/>
      <c r="H1" s="2"/>
      <c r="I1" s="19"/>
    </row>
    <row r="2" spans="1:10" ht="15">
      <c r="A2" s="1" t="s">
        <v>23</v>
      </c>
      <c r="B2" s="1"/>
      <c r="C2" s="2"/>
      <c r="D2" s="2"/>
      <c r="E2" s="2"/>
      <c r="F2" s="1"/>
      <c r="G2" s="1"/>
      <c r="H2" s="45" t="s">
        <v>20</v>
      </c>
      <c r="I2" s="45"/>
      <c r="J2" s="1"/>
    </row>
    <row r="3" spans="1:9" ht="17.25">
      <c r="A3" s="22" t="s">
        <v>17</v>
      </c>
      <c r="B3" s="22"/>
      <c r="C3" s="22"/>
      <c r="D3" s="22"/>
      <c r="E3" s="22"/>
      <c r="F3" s="22"/>
      <c r="G3" s="22"/>
      <c r="H3" s="22"/>
      <c r="I3" s="22"/>
    </row>
    <row r="4" spans="1:9" ht="17.25">
      <c r="A4" s="22" t="s">
        <v>64</v>
      </c>
      <c r="B4" s="22"/>
      <c r="C4" s="22"/>
      <c r="D4" s="22"/>
      <c r="E4" s="22"/>
      <c r="F4" s="22"/>
      <c r="G4" s="22"/>
      <c r="H4" s="22"/>
      <c r="I4" s="22"/>
    </row>
    <row r="5" spans="1:9" ht="18">
      <c r="A5" s="23" t="s">
        <v>66</v>
      </c>
      <c r="B5" s="23"/>
      <c r="C5" s="23"/>
      <c r="D5" s="23"/>
      <c r="E5" s="23"/>
      <c r="F5" s="23"/>
      <c r="G5" s="23"/>
      <c r="H5" s="23"/>
      <c r="I5" s="23"/>
    </row>
    <row r="6" spans="1:9" ht="12">
      <c r="A6" s="48"/>
      <c r="B6" s="48"/>
      <c r="C6" s="48"/>
      <c r="D6" s="48"/>
      <c r="E6" s="48"/>
      <c r="F6" s="48"/>
      <c r="G6" s="48"/>
      <c r="H6" s="48"/>
      <c r="I6" s="48"/>
    </row>
    <row r="7" spans="1:9" ht="18">
      <c r="A7" s="3"/>
      <c r="B7" s="2"/>
      <c r="C7" s="2"/>
      <c r="D7" s="2"/>
      <c r="E7" s="46" t="s">
        <v>21</v>
      </c>
      <c r="F7" s="46"/>
      <c r="G7" s="46"/>
      <c r="H7" s="46"/>
      <c r="I7" s="46"/>
    </row>
    <row r="8" spans="1:10" ht="17.25" customHeight="1">
      <c r="A8" s="47" t="s">
        <v>0</v>
      </c>
      <c r="B8" s="47" t="s">
        <v>1</v>
      </c>
      <c r="C8" s="47" t="s">
        <v>2</v>
      </c>
      <c r="D8" s="47" t="s">
        <v>3</v>
      </c>
      <c r="E8" s="49" t="s">
        <v>47</v>
      </c>
      <c r="F8" s="50"/>
      <c r="G8" s="50"/>
      <c r="H8" s="50"/>
      <c r="I8" s="50"/>
      <c r="J8" s="51"/>
    </row>
    <row r="9" spans="1:10" s="8" customFormat="1" ht="40.5" customHeight="1">
      <c r="A9" s="47"/>
      <c r="B9" s="47"/>
      <c r="C9" s="47"/>
      <c r="D9" s="47"/>
      <c r="E9" s="31" t="s">
        <v>14</v>
      </c>
      <c r="F9" s="31" t="s">
        <v>24</v>
      </c>
      <c r="G9" s="6" t="s">
        <v>25</v>
      </c>
      <c r="H9" s="31" t="s">
        <v>26</v>
      </c>
      <c r="I9" s="6" t="s">
        <v>62</v>
      </c>
      <c r="J9" s="41" t="s">
        <v>48</v>
      </c>
    </row>
    <row r="10" spans="1:10" s="7" customFormat="1" ht="30" customHeight="1">
      <c r="A10" s="9" t="s">
        <v>4</v>
      </c>
      <c r="B10" s="10" t="s">
        <v>15</v>
      </c>
      <c r="C10" s="11">
        <f aca="true" t="shared" si="0" ref="C10:I10">C11+C15</f>
        <v>19263000</v>
      </c>
      <c r="D10" s="11">
        <f t="shared" si="0"/>
        <v>19263000</v>
      </c>
      <c r="E10" s="11">
        <f t="shared" si="0"/>
        <v>67000</v>
      </c>
      <c r="F10" s="11">
        <f t="shared" si="0"/>
        <v>196000</v>
      </c>
      <c r="G10" s="11">
        <f t="shared" si="0"/>
        <v>9500000</v>
      </c>
      <c r="H10" s="11">
        <f t="shared" si="0"/>
        <v>7500000</v>
      </c>
      <c r="I10" s="11">
        <f t="shared" si="0"/>
        <v>2000000</v>
      </c>
      <c r="J10" s="27"/>
    </row>
    <row r="11" spans="1:10" s="5" customFormat="1" ht="21.75" customHeight="1">
      <c r="A11" s="12">
        <v>1</v>
      </c>
      <c r="B11" s="13" t="s">
        <v>16</v>
      </c>
      <c r="C11" s="14">
        <f aca="true" t="shared" si="1" ref="C11:I11">C13+C14</f>
        <v>67000</v>
      </c>
      <c r="D11" s="14">
        <f t="shared" si="1"/>
        <v>67000</v>
      </c>
      <c r="E11" s="14">
        <f t="shared" si="1"/>
        <v>67000</v>
      </c>
      <c r="F11" s="14">
        <f t="shared" si="1"/>
        <v>0</v>
      </c>
      <c r="G11" s="14">
        <f t="shared" si="1"/>
        <v>0</v>
      </c>
      <c r="H11" s="14">
        <f t="shared" si="1"/>
        <v>0</v>
      </c>
      <c r="I11" s="14">
        <f t="shared" si="1"/>
        <v>0</v>
      </c>
      <c r="J11" s="28"/>
    </row>
    <row r="12" spans="1:10" s="24" customFormat="1" ht="21.75" customHeight="1">
      <c r="A12" s="16">
        <v>1.1</v>
      </c>
      <c r="B12" s="17" t="s">
        <v>27</v>
      </c>
      <c r="C12" s="15"/>
      <c r="D12" s="15"/>
      <c r="E12" s="15"/>
      <c r="F12" s="15"/>
      <c r="G12" s="15"/>
      <c r="H12" s="15"/>
      <c r="I12" s="15"/>
      <c r="J12" s="29"/>
    </row>
    <row r="13" spans="1:10" ht="21.75" customHeight="1">
      <c r="A13" s="16">
        <v>1.2</v>
      </c>
      <c r="B13" s="17" t="s">
        <v>28</v>
      </c>
      <c r="C13" s="15">
        <f>D13</f>
        <v>67000</v>
      </c>
      <c r="D13" s="15">
        <f>SUM(E13:I13)</f>
        <v>67000</v>
      </c>
      <c r="E13" s="15">
        <v>67000</v>
      </c>
      <c r="F13" s="15"/>
      <c r="G13" s="18"/>
      <c r="H13" s="18"/>
      <c r="I13" s="18"/>
      <c r="J13" s="26"/>
    </row>
    <row r="14" spans="1:10" ht="20.25" customHeight="1">
      <c r="A14" s="16"/>
      <c r="B14" s="17" t="s">
        <v>29</v>
      </c>
      <c r="C14" s="15">
        <f>SUM(E14:I14)</f>
        <v>0</v>
      </c>
      <c r="D14" s="15">
        <f>SUM(E14:I14)</f>
        <v>0</v>
      </c>
      <c r="E14" s="15"/>
      <c r="F14" s="15"/>
      <c r="G14" s="18"/>
      <c r="H14" s="18"/>
      <c r="I14" s="18"/>
      <c r="J14" s="26"/>
    </row>
    <row r="15" spans="1:10" s="5" customFormat="1" ht="22.5" customHeight="1">
      <c r="A15" s="12">
        <v>2</v>
      </c>
      <c r="B15" s="13" t="s">
        <v>58</v>
      </c>
      <c r="C15" s="25">
        <f>SUM(C16:C22)</f>
        <v>19196000</v>
      </c>
      <c r="D15" s="25">
        <f>SUM(E15:I15)</f>
        <v>19196000</v>
      </c>
      <c r="E15" s="14"/>
      <c r="F15" s="14">
        <f>F16</f>
        <v>196000</v>
      </c>
      <c r="G15" s="20">
        <f>G18</f>
        <v>9500000</v>
      </c>
      <c r="H15" s="20">
        <f>H17</f>
        <v>7500000</v>
      </c>
      <c r="I15" s="20">
        <f>I20</f>
        <v>2000000</v>
      </c>
      <c r="J15" s="28"/>
    </row>
    <row r="16" spans="1:10" s="24" customFormat="1" ht="24" customHeight="1">
      <c r="A16" s="16">
        <v>2.1</v>
      </c>
      <c r="B16" s="17" t="s">
        <v>38</v>
      </c>
      <c r="C16" s="15">
        <f>F16</f>
        <v>196000</v>
      </c>
      <c r="D16" s="15"/>
      <c r="E16" s="15"/>
      <c r="F16" s="15">
        <v>196000</v>
      </c>
      <c r="G16" s="18"/>
      <c r="H16" s="18"/>
      <c r="I16" s="18"/>
      <c r="J16" s="29"/>
    </row>
    <row r="17" spans="1:10" s="24" customFormat="1" ht="22.5" customHeight="1">
      <c r="A17" s="16">
        <v>2.2</v>
      </c>
      <c r="B17" s="17" t="s">
        <v>36</v>
      </c>
      <c r="C17" s="15">
        <f>H17</f>
        <v>7500000</v>
      </c>
      <c r="D17" s="15"/>
      <c r="E17" s="15"/>
      <c r="F17" s="15"/>
      <c r="G17" s="18"/>
      <c r="H17" s="18">
        <v>7500000</v>
      </c>
      <c r="I17" s="18"/>
      <c r="J17" s="29"/>
    </row>
    <row r="18" spans="1:10" s="24" customFormat="1" ht="34.5" customHeight="1">
      <c r="A18" s="16">
        <v>2.3</v>
      </c>
      <c r="B18" s="17" t="s">
        <v>63</v>
      </c>
      <c r="C18" s="15">
        <f>G18</f>
        <v>9500000</v>
      </c>
      <c r="D18" s="15"/>
      <c r="E18" s="15"/>
      <c r="F18" s="15"/>
      <c r="G18" s="18">
        <v>9500000</v>
      </c>
      <c r="H18" s="18"/>
      <c r="I18" s="18"/>
      <c r="J18" s="29"/>
    </row>
    <row r="19" spans="1:10" s="24" customFormat="1" ht="45" customHeight="1">
      <c r="A19" s="16">
        <v>2.4</v>
      </c>
      <c r="B19" s="17" t="s">
        <v>61</v>
      </c>
      <c r="C19" s="15"/>
      <c r="D19" s="15"/>
      <c r="E19" s="15"/>
      <c r="F19" s="15"/>
      <c r="G19" s="18"/>
      <c r="H19" s="18"/>
      <c r="I19" s="18"/>
      <c r="J19" s="29"/>
    </row>
    <row r="20" spans="1:10" s="24" customFormat="1" ht="24" customHeight="1">
      <c r="A20" s="16">
        <v>2.5</v>
      </c>
      <c r="B20" s="17" t="s">
        <v>30</v>
      </c>
      <c r="C20" s="15">
        <f>I20</f>
        <v>2000000</v>
      </c>
      <c r="D20" s="15"/>
      <c r="E20" s="15"/>
      <c r="F20" s="15"/>
      <c r="G20" s="18"/>
      <c r="H20" s="18"/>
      <c r="I20" s="18">
        <v>2000000</v>
      </c>
      <c r="J20" s="29"/>
    </row>
    <row r="21" spans="1:10" s="24" customFormat="1" ht="31.5" customHeight="1">
      <c r="A21" s="16">
        <v>2.6</v>
      </c>
      <c r="B21" s="17" t="s">
        <v>37</v>
      </c>
      <c r="C21" s="15"/>
      <c r="D21" s="15"/>
      <c r="E21" s="15"/>
      <c r="F21" s="15"/>
      <c r="G21" s="18"/>
      <c r="H21" s="18"/>
      <c r="I21" s="18"/>
      <c r="J21" s="29"/>
    </row>
    <row r="22" spans="1:10" s="24" customFormat="1" ht="21.75" customHeight="1">
      <c r="A22" s="16">
        <v>2.7</v>
      </c>
      <c r="B22" s="17" t="s">
        <v>31</v>
      </c>
      <c r="C22" s="15"/>
      <c r="D22" s="15"/>
      <c r="E22" s="15"/>
      <c r="F22" s="15"/>
      <c r="G22" s="18"/>
      <c r="H22" s="18"/>
      <c r="I22" s="18"/>
      <c r="J22" s="29"/>
    </row>
    <row r="23" spans="1:10" s="4" customFormat="1" ht="30" customHeight="1">
      <c r="A23" s="9">
        <v>2</v>
      </c>
      <c r="B23" s="10" t="s">
        <v>59</v>
      </c>
      <c r="C23" s="38">
        <f>D23</f>
        <v>18226800</v>
      </c>
      <c r="D23" s="38">
        <f>E23+F23+G23+H23+I23+J23</f>
        <v>18226800</v>
      </c>
      <c r="E23" s="38">
        <f>E24+E27</f>
        <v>26800</v>
      </c>
      <c r="F23" s="38">
        <f>F24+F27</f>
        <v>100000</v>
      </c>
      <c r="G23" s="38">
        <f>G24+G27</f>
        <v>9000000</v>
      </c>
      <c r="H23" s="38">
        <f>H24+H27</f>
        <v>7200000</v>
      </c>
      <c r="I23" s="38">
        <f>I24+I27</f>
        <v>1900000</v>
      </c>
      <c r="J23" s="27"/>
    </row>
    <row r="24" spans="1:10" s="4" customFormat="1" ht="21" customHeight="1">
      <c r="A24" s="32">
        <v>2.1</v>
      </c>
      <c r="B24" s="33" t="s">
        <v>32</v>
      </c>
      <c r="C24" s="42">
        <f aca="true" t="shared" si="2" ref="C24:I24">C26</f>
        <v>18226800</v>
      </c>
      <c r="D24" s="42">
        <f t="shared" si="2"/>
        <v>18226800</v>
      </c>
      <c r="E24" s="42">
        <f t="shared" si="2"/>
        <v>26800</v>
      </c>
      <c r="F24" s="42">
        <f t="shared" si="2"/>
        <v>100000</v>
      </c>
      <c r="G24" s="42">
        <f t="shared" si="2"/>
        <v>9000000</v>
      </c>
      <c r="H24" s="42">
        <f t="shared" si="2"/>
        <v>7200000</v>
      </c>
      <c r="I24" s="42">
        <f t="shared" si="2"/>
        <v>1900000</v>
      </c>
      <c r="J24" s="27"/>
    </row>
    <row r="25" spans="1:10" s="24" customFormat="1" ht="28.5" customHeight="1">
      <c r="A25" s="16" t="s">
        <v>33</v>
      </c>
      <c r="B25" s="17" t="s">
        <v>8</v>
      </c>
      <c r="C25" s="39"/>
      <c r="D25" s="39"/>
      <c r="E25" s="39"/>
      <c r="F25" s="39"/>
      <c r="G25" s="39"/>
      <c r="H25" s="39"/>
      <c r="I25" s="39"/>
      <c r="J25" s="29"/>
    </row>
    <row r="26" spans="1:10" s="24" customFormat="1" ht="21.75" customHeight="1">
      <c r="A26" s="16" t="s">
        <v>34</v>
      </c>
      <c r="B26" s="17" t="s">
        <v>57</v>
      </c>
      <c r="C26" s="39">
        <f>D26</f>
        <v>18226800</v>
      </c>
      <c r="D26" s="39">
        <f>E26+F26+G26+H26+I26+J26</f>
        <v>18226800</v>
      </c>
      <c r="E26" s="39">
        <v>26800</v>
      </c>
      <c r="F26" s="39">
        <v>100000</v>
      </c>
      <c r="G26" s="39">
        <v>9000000</v>
      </c>
      <c r="H26" s="39">
        <v>7200000</v>
      </c>
      <c r="I26" s="39">
        <v>1900000</v>
      </c>
      <c r="J26" s="29"/>
    </row>
    <row r="27" spans="1:10" s="24" customFormat="1" ht="23.25" customHeight="1">
      <c r="A27" s="32">
        <v>2.2</v>
      </c>
      <c r="B27" s="33" t="s">
        <v>10</v>
      </c>
      <c r="C27" s="25">
        <f>D27</f>
        <v>0</v>
      </c>
      <c r="D27" s="25">
        <f>E27+F27+G27+H27+I27</f>
        <v>0</v>
      </c>
      <c r="E27" s="25">
        <f>E29</f>
        <v>0</v>
      </c>
      <c r="F27" s="25">
        <f>F29</f>
        <v>0</v>
      </c>
      <c r="G27" s="25">
        <f>G29</f>
        <v>0</v>
      </c>
      <c r="H27" s="25">
        <f>H29</f>
        <v>0</v>
      </c>
      <c r="I27" s="25">
        <f>I29</f>
        <v>0</v>
      </c>
      <c r="J27" s="29"/>
    </row>
    <row r="28" spans="1:10" s="24" customFormat="1" ht="22.5" customHeight="1">
      <c r="A28" s="16" t="s">
        <v>33</v>
      </c>
      <c r="B28" s="17" t="s">
        <v>52</v>
      </c>
      <c r="C28" s="15"/>
      <c r="D28" s="15"/>
      <c r="E28" s="15"/>
      <c r="F28" s="15"/>
      <c r="G28" s="15"/>
      <c r="H28" s="15"/>
      <c r="I28" s="15"/>
      <c r="J28" s="29"/>
    </row>
    <row r="29" spans="1:10" s="24" customFormat="1" ht="34.5" customHeight="1">
      <c r="A29" s="16" t="s">
        <v>34</v>
      </c>
      <c r="B29" s="17" t="s">
        <v>35</v>
      </c>
      <c r="C29" s="43">
        <f>D29</f>
        <v>0</v>
      </c>
      <c r="D29" s="43">
        <f>E29+F29</f>
        <v>0</v>
      </c>
      <c r="E29" s="43"/>
      <c r="F29" s="43"/>
      <c r="G29" s="43"/>
      <c r="H29" s="43"/>
      <c r="I29" s="43"/>
      <c r="J29" s="29"/>
    </row>
    <row r="30" spans="1:10" s="35" customFormat="1" ht="21.75" customHeight="1">
      <c r="A30" s="36">
        <v>3</v>
      </c>
      <c r="B30" s="37" t="s">
        <v>11</v>
      </c>
      <c r="C30" s="38">
        <f>D30</f>
        <v>1036200</v>
      </c>
      <c r="D30" s="38">
        <f>E30+F30+G30+H30+I30+J30</f>
        <v>1036200</v>
      </c>
      <c r="E30" s="38">
        <f>E34</f>
        <v>40200</v>
      </c>
      <c r="F30" s="38">
        <f>F34</f>
        <v>96000</v>
      </c>
      <c r="G30" s="38">
        <f>G35</f>
        <v>500000</v>
      </c>
      <c r="H30" s="38">
        <f>H35</f>
        <v>300000</v>
      </c>
      <c r="I30" s="38">
        <f>I35</f>
        <v>100000</v>
      </c>
      <c r="J30" s="34"/>
    </row>
    <row r="31" spans="1:10" s="24" customFormat="1" ht="21" customHeight="1">
      <c r="A31" s="16">
        <v>3.1</v>
      </c>
      <c r="B31" s="17" t="s">
        <v>27</v>
      </c>
      <c r="C31" s="39"/>
      <c r="D31" s="39"/>
      <c r="E31" s="39"/>
      <c r="F31" s="39"/>
      <c r="G31" s="39"/>
      <c r="H31" s="39"/>
      <c r="I31" s="39"/>
      <c r="J31" s="29"/>
    </row>
    <row r="32" spans="1:10" s="24" customFormat="1" ht="20.25" customHeight="1">
      <c r="A32" s="16"/>
      <c r="B32" s="17" t="s">
        <v>51</v>
      </c>
      <c r="C32" s="39"/>
      <c r="D32" s="39"/>
      <c r="E32" s="39"/>
      <c r="F32" s="39"/>
      <c r="G32" s="39"/>
      <c r="H32" s="39"/>
      <c r="I32" s="39"/>
      <c r="J32" s="29"/>
    </row>
    <row r="33" spans="1:10" s="24" customFormat="1" ht="21" customHeight="1">
      <c r="A33" s="16">
        <v>3.2</v>
      </c>
      <c r="B33" s="17" t="s">
        <v>28</v>
      </c>
      <c r="C33" s="39"/>
      <c r="D33" s="39"/>
      <c r="E33" s="39"/>
      <c r="F33" s="39"/>
      <c r="G33" s="39"/>
      <c r="H33" s="39"/>
      <c r="I33" s="39"/>
      <c r="J33" s="29"/>
    </row>
    <row r="34" spans="1:10" s="24" customFormat="1" ht="21" customHeight="1">
      <c r="A34" s="16"/>
      <c r="B34" s="17" t="s">
        <v>50</v>
      </c>
      <c r="C34" s="39">
        <f>D34</f>
        <v>136200</v>
      </c>
      <c r="D34" s="39">
        <f>E34+F34</f>
        <v>136200</v>
      </c>
      <c r="E34" s="39">
        <f>E13-E26</f>
        <v>40200</v>
      </c>
      <c r="F34" s="39">
        <f>F16-F26</f>
        <v>96000</v>
      </c>
      <c r="G34" s="43"/>
      <c r="H34" s="43"/>
      <c r="I34" s="43"/>
      <c r="J34" s="44"/>
    </row>
    <row r="35" spans="1:10" s="24" customFormat="1" ht="21" customHeight="1">
      <c r="A35" s="16">
        <v>3.3</v>
      </c>
      <c r="B35" s="17" t="s">
        <v>60</v>
      </c>
      <c r="C35" s="39">
        <f>D35</f>
        <v>900000</v>
      </c>
      <c r="D35" s="39">
        <f>G35+H35+I35</f>
        <v>900000</v>
      </c>
      <c r="E35" s="39"/>
      <c r="F35" s="39"/>
      <c r="G35" s="40">
        <v>500000</v>
      </c>
      <c r="H35" s="40">
        <v>300000</v>
      </c>
      <c r="I35" s="40">
        <v>100000</v>
      </c>
      <c r="J35" s="29"/>
    </row>
    <row r="36" spans="1:10" s="7" customFormat="1" ht="24" customHeight="1">
      <c r="A36" s="9" t="s">
        <v>19</v>
      </c>
      <c r="B36" s="10" t="s">
        <v>54</v>
      </c>
      <c r="C36" s="11">
        <f aca="true" t="shared" si="3" ref="C36:I36">C37+C40+C50</f>
        <v>40060000</v>
      </c>
      <c r="D36" s="11">
        <f t="shared" si="3"/>
        <v>40060000</v>
      </c>
      <c r="E36" s="11">
        <f t="shared" si="3"/>
        <v>26189000</v>
      </c>
      <c r="F36" s="11">
        <f t="shared" si="3"/>
        <v>680000</v>
      </c>
      <c r="G36" s="11">
        <f t="shared" si="3"/>
        <v>1900000</v>
      </c>
      <c r="H36" s="11">
        <f t="shared" si="3"/>
        <v>1300000</v>
      </c>
      <c r="I36" s="11">
        <f t="shared" si="3"/>
        <v>1400000</v>
      </c>
      <c r="J36" s="27"/>
    </row>
    <row r="37" spans="1:10" s="5" customFormat="1" ht="21.75" customHeight="1">
      <c r="A37" s="12">
        <v>1</v>
      </c>
      <c r="B37" s="13" t="s">
        <v>10</v>
      </c>
      <c r="C37" s="14">
        <f aca="true" t="shared" si="4" ref="C37:C51">SUM(E37:I37)</f>
        <v>5133000</v>
      </c>
      <c r="D37" s="14">
        <f>SUM(E37:I37)</f>
        <v>5133000</v>
      </c>
      <c r="E37" s="14">
        <f>E38+E39</f>
        <v>5133000</v>
      </c>
      <c r="F37" s="14"/>
      <c r="G37" s="20"/>
      <c r="H37" s="20"/>
      <c r="I37" s="20"/>
      <c r="J37" s="28"/>
    </row>
    <row r="38" spans="1:10" ht="24" customHeight="1">
      <c r="A38" s="16" t="s">
        <v>5</v>
      </c>
      <c r="B38" s="17" t="s">
        <v>52</v>
      </c>
      <c r="C38" s="15">
        <f t="shared" si="4"/>
        <v>5133000</v>
      </c>
      <c r="D38" s="15">
        <f>SUM(E38:I38)</f>
        <v>5133000</v>
      </c>
      <c r="E38" s="15">
        <v>5133000</v>
      </c>
      <c r="F38" s="15"/>
      <c r="G38" s="18"/>
      <c r="H38" s="18"/>
      <c r="I38" s="18"/>
      <c r="J38" s="26"/>
    </row>
    <row r="39" spans="1:10" ht="23.25" customHeight="1">
      <c r="A39" s="16" t="s">
        <v>6</v>
      </c>
      <c r="B39" s="17" t="s">
        <v>53</v>
      </c>
      <c r="C39" s="15">
        <f t="shared" si="4"/>
        <v>0</v>
      </c>
      <c r="D39" s="15">
        <f>SUM(E39:I39)</f>
        <v>0</v>
      </c>
      <c r="E39" s="15"/>
      <c r="F39" s="15"/>
      <c r="G39" s="18"/>
      <c r="H39" s="18"/>
      <c r="I39" s="18"/>
      <c r="J39" s="26"/>
    </row>
    <row r="40" spans="1:10" s="5" customFormat="1" ht="22.5" customHeight="1">
      <c r="A40" s="12">
        <v>2</v>
      </c>
      <c r="B40" s="13" t="s">
        <v>40</v>
      </c>
      <c r="C40" s="14">
        <f>C41+C44+C45+C46+C47+C48+C49</f>
        <v>34891000</v>
      </c>
      <c r="D40" s="14">
        <f>D41+D44+D45+D46+D47+D48+D49</f>
        <v>34891000</v>
      </c>
      <c r="E40" s="14">
        <f>E41+E45</f>
        <v>21020000</v>
      </c>
      <c r="F40" s="14">
        <f>F47</f>
        <v>680000</v>
      </c>
      <c r="G40" s="14">
        <f>G41+G45</f>
        <v>1900000</v>
      </c>
      <c r="H40" s="14">
        <f>H41+H45</f>
        <v>1300000</v>
      </c>
      <c r="I40" s="14">
        <f>I41+I45</f>
        <v>1400000</v>
      </c>
      <c r="J40" s="28"/>
    </row>
    <row r="41" spans="1:10" ht="33" customHeight="1">
      <c r="A41" s="16" t="s">
        <v>7</v>
      </c>
      <c r="B41" s="17" t="s">
        <v>39</v>
      </c>
      <c r="C41" s="15">
        <f t="shared" si="4"/>
        <v>21020000</v>
      </c>
      <c r="D41" s="15">
        <f>SUM(E41:I41)</f>
        <v>21020000</v>
      </c>
      <c r="E41" s="15">
        <f>E42+E43</f>
        <v>21020000</v>
      </c>
      <c r="F41" s="15"/>
      <c r="G41" s="18"/>
      <c r="H41" s="18"/>
      <c r="I41" s="18"/>
      <c r="J41" s="26"/>
    </row>
    <row r="42" spans="1:10" ht="31.5" customHeight="1">
      <c r="A42" s="16"/>
      <c r="B42" s="17" t="s">
        <v>42</v>
      </c>
      <c r="C42" s="15">
        <f aca="true" t="shared" si="5" ref="C42:D44">D42</f>
        <v>7020000</v>
      </c>
      <c r="D42" s="15">
        <f t="shared" si="5"/>
        <v>7020000</v>
      </c>
      <c r="E42" s="15">
        <v>7020000</v>
      </c>
      <c r="F42" s="15"/>
      <c r="G42" s="18"/>
      <c r="H42" s="18"/>
      <c r="I42" s="18"/>
      <c r="J42" s="26"/>
    </row>
    <row r="43" spans="1:10" ht="32.25" customHeight="1">
      <c r="A43" s="16"/>
      <c r="B43" s="17" t="s">
        <v>43</v>
      </c>
      <c r="C43" s="15">
        <f t="shared" si="5"/>
        <v>14000000</v>
      </c>
      <c r="D43" s="15">
        <f t="shared" si="5"/>
        <v>14000000</v>
      </c>
      <c r="E43" s="15">
        <v>14000000</v>
      </c>
      <c r="F43" s="15"/>
      <c r="G43" s="18"/>
      <c r="H43" s="18"/>
      <c r="I43" s="18"/>
      <c r="J43" s="26"/>
    </row>
    <row r="44" spans="1:10" ht="33" customHeight="1">
      <c r="A44" s="16"/>
      <c r="B44" s="17" t="s">
        <v>65</v>
      </c>
      <c r="C44" s="15">
        <f t="shared" si="5"/>
        <v>300000</v>
      </c>
      <c r="D44" s="15">
        <f t="shared" si="5"/>
        <v>300000</v>
      </c>
      <c r="E44" s="15">
        <v>300000</v>
      </c>
      <c r="F44" s="15"/>
      <c r="G44" s="18"/>
      <c r="H44" s="18"/>
      <c r="I44" s="18"/>
      <c r="J44" s="26"/>
    </row>
    <row r="45" spans="1:10" ht="32.25" customHeight="1">
      <c r="A45" s="16" t="s">
        <v>9</v>
      </c>
      <c r="B45" s="17" t="s">
        <v>41</v>
      </c>
      <c r="C45" s="15">
        <f t="shared" si="4"/>
        <v>4600000</v>
      </c>
      <c r="D45" s="15">
        <f>G45+H45+I45</f>
        <v>4600000</v>
      </c>
      <c r="E45" s="15"/>
      <c r="F45" s="15"/>
      <c r="G45" s="18">
        <v>1900000</v>
      </c>
      <c r="H45" s="18">
        <v>1300000</v>
      </c>
      <c r="I45" s="18">
        <v>1400000</v>
      </c>
      <c r="J45" s="26"/>
    </row>
    <row r="46" spans="1:10" ht="22.5" customHeight="1">
      <c r="A46" s="16">
        <v>2.3</v>
      </c>
      <c r="B46" s="17" t="s">
        <v>44</v>
      </c>
      <c r="C46" s="15">
        <f>D46</f>
        <v>0</v>
      </c>
      <c r="D46" s="15">
        <f>E46</f>
        <v>0</v>
      </c>
      <c r="E46" s="15">
        <v>0</v>
      </c>
      <c r="F46" s="15"/>
      <c r="G46" s="18"/>
      <c r="H46" s="18"/>
      <c r="I46" s="18"/>
      <c r="J46" s="26"/>
    </row>
    <row r="47" spans="1:10" ht="22.5" customHeight="1">
      <c r="A47" s="16">
        <v>2.4</v>
      </c>
      <c r="B47" s="17" t="s">
        <v>49</v>
      </c>
      <c r="C47" s="15">
        <f>D47</f>
        <v>680000</v>
      </c>
      <c r="D47" s="15">
        <f>F47</f>
        <v>680000</v>
      </c>
      <c r="E47" s="15"/>
      <c r="F47" s="15">
        <v>680000</v>
      </c>
      <c r="G47" s="18"/>
      <c r="H47" s="18"/>
      <c r="I47" s="18"/>
      <c r="J47" s="26"/>
    </row>
    <row r="48" spans="1:10" ht="24" customHeight="1">
      <c r="A48" s="16">
        <v>2.5</v>
      </c>
      <c r="B48" s="17" t="s">
        <v>45</v>
      </c>
      <c r="C48" s="15">
        <f>D48</f>
        <v>5591000</v>
      </c>
      <c r="D48" s="15">
        <f>E48</f>
        <v>5591000</v>
      </c>
      <c r="E48" s="15">
        <v>5591000</v>
      </c>
      <c r="F48" s="15"/>
      <c r="G48" s="18"/>
      <c r="H48" s="18"/>
      <c r="I48" s="18"/>
      <c r="J48" s="26"/>
    </row>
    <row r="49" spans="1:10" ht="21.75" customHeight="1">
      <c r="A49" s="16">
        <v>2.6</v>
      </c>
      <c r="B49" s="17" t="s">
        <v>46</v>
      </c>
      <c r="C49" s="15">
        <f>D49</f>
        <v>2700000</v>
      </c>
      <c r="D49" s="15">
        <f>J49</f>
        <v>2700000</v>
      </c>
      <c r="E49" s="15"/>
      <c r="F49" s="15"/>
      <c r="G49" s="18"/>
      <c r="H49" s="18"/>
      <c r="I49" s="18"/>
      <c r="J49" s="30">
        <v>2700000</v>
      </c>
    </row>
    <row r="50" spans="1:10" s="5" customFormat="1" ht="21.75" customHeight="1">
      <c r="A50" s="12">
        <v>3</v>
      </c>
      <c r="B50" s="13" t="s">
        <v>18</v>
      </c>
      <c r="C50" s="14">
        <f t="shared" si="4"/>
        <v>36000</v>
      </c>
      <c r="D50" s="14">
        <f>SUM(E50:I50)</f>
        <v>36000</v>
      </c>
      <c r="E50" s="14">
        <f>E51+E52</f>
        <v>36000</v>
      </c>
      <c r="F50" s="14">
        <f>F51+F52</f>
        <v>0</v>
      </c>
      <c r="G50" s="14">
        <f>G51+G52</f>
        <v>0</v>
      </c>
      <c r="H50" s="14">
        <f>H51+H52</f>
        <v>0</v>
      </c>
      <c r="I50" s="14">
        <f>I51+I52</f>
        <v>0</v>
      </c>
      <c r="J50" s="28"/>
    </row>
    <row r="51" spans="1:10" ht="24" customHeight="1">
      <c r="A51" s="16" t="s">
        <v>12</v>
      </c>
      <c r="B51" s="17" t="s">
        <v>55</v>
      </c>
      <c r="C51" s="15">
        <f t="shared" si="4"/>
        <v>0</v>
      </c>
      <c r="D51" s="21">
        <f>SUM(E51:I51)</f>
        <v>0</v>
      </c>
      <c r="E51" s="15"/>
      <c r="F51" s="15"/>
      <c r="G51" s="18"/>
      <c r="H51" s="18"/>
      <c r="I51" s="18"/>
      <c r="J51" s="26"/>
    </row>
    <row r="52" spans="1:10" ht="24" customHeight="1">
      <c r="A52" s="16" t="s">
        <v>13</v>
      </c>
      <c r="B52" s="17" t="s">
        <v>56</v>
      </c>
      <c r="C52" s="15">
        <f>D52</f>
        <v>36000</v>
      </c>
      <c r="D52" s="21">
        <f>E52</f>
        <v>36000</v>
      </c>
      <c r="E52" s="15">
        <v>36000</v>
      </c>
      <c r="F52" s="15"/>
      <c r="G52" s="18"/>
      <c r="H52" s="18"/>
      <c r="I52" s="18"/>
      <c r="J52" s="26"/>
    </row>
  </sheetData>
  <sheetProtection/>
  <mergeCells count="8">
    <mergeCell ref="H2:I2"/>
    <mergeCell ref="D8:D9"/>
    <mergeCell ref="A6:I6"/>
    <mergeCell ref="A8:A9"/>
    <mergeCell ref="B8:B9"/>
    <mergeCell ref="C8:C9"/>
    <mergeCell ref="E8:J8"/>
    <mergeCell ref="E7:I7"/>
  </mergeCells>
  <printOptions/>
  <pageMargins left="0.89" right="0.32" top="0.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Xuan</dc:creator>
  <cp:keywords/>
  <dc:description/>
  <cp:lastModifiedBy>HH</cp:lastModifiedBy>
  <cp:lastPrinted>2022-03-29T02:29:33Z</cp:lastPrinted>
  <dcterms:created xsi:type="dcterms:W3CDTF">2018-02-02T03:40:44Z</dcterms:created>
  <dcterms:modified xsi:type="dcterms:W3CDTF">2022-03-29T02:32:08Z</dcterms:modified>
  <cp:category/>
  <cp:version/>
  <cp:contentType/>
  <cp:contentStatus/>
</cp:coreProperties>
</file>