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2" windowWidth="19320" windowHeight="8508" activeTab="0"/>
  </bookViews>
  <sheets>
    <sheet name="Phan bo chi tiet" sheetId="1" r:id="rId1"/>
  </sheets>
  <definedNames>
    <definedName name="_xlnm.Print_Titles" localSheetId="0">'Phan bo chi tiet'!$11:$12</definedName>
  </definedNames>
  <calcPr fullCalcOnLoad="1"/>
</workbook>
</file>

<file path=xl/sharedStrings.xml><?xml version="1.0" encoding="utf-8"?>
<sst xmlns="http://schemas.openxmlformats.org/spreadsheetml/2006/main" count="162" uniqueCount="162">
  <si>
    <t>Đơn vị tính: ngàn đồng</t>
  </si>
  <si>
    <t>TT</t>
  </si>
  <si>
    <t>Nội dung</t>
  </si>
  <si>
    <t>Trừ tiết kiệm 10%</t>
  </si>
  <si>
    <t>I</t>
  </si>
  <si>
    <t>II</t>
  </si>
  <si>
    <t>Kinh phí quản lý các đề tài, dự án</t>
  </si>
  <si>
    <t>Thanh tra KHCN</t>
  </si>
  <si>
    <t>Thông tin, thống kê KHCN</t>
  </si>
  <si>
    <t>Xuất bản Tập san</t>
  </si>
  <si>
    <t xml:space="preserve">Cổng thông tin điện tử </t>
  </si>
  <si>
    <t>Chuyên đề truyền hình, báo Hà Tĩnh</t>
  </si>
  <si>
    <t>Sách báo, tạp chí, sổ tay</t>
  </si>
  <si>
    <t>Cơ sở dữ liệu</t>
  </si>
  <si>
    <t>Tổ chức tuyên truyền các sự kiện của ngành</t>
  </si>
  <si>
    <t>Tham mưu tư vấn</t>
  </si>
  <si>
    <t>Quản lý công nghệ</t>
  </si>
  <si>
    <t>Sở Hữu trí tuệ</t>
  </si>
  <si>
    <t>An toàn bức xạ hạt nhân</t>
  </si>
  <si>
    <t xml:space="preserve">Kiểm tra việc thực hiện các quy định của pháp luật về ATBX trên địa bàn tỉnh </t>
  </si>
  <si>
    <t>Khen thưởng</t>
  </si>
  <si>
    <t>Bộ chỉ huy QS tỉnh</t>
  </si>
  <si>
    <t>Công an tỉnh</t>
  </si>
  <si>
    <t xml:space="preserve">Hỗ trợ Các tổ chức HĐ KH&amp;CN </t>
  </si>
  <si>
    <t>III</t>
  </si>
  <si>
    <t>IV</t>
  </si>
  <si>
    <t>Quản lý tiêu chuẩn</t>
  </si>
  <si>
    <t xml:space="preserve">Quản lý chất lượng </t>
  </si>
  <si>
    <t>Quản lý đo lường</t>
  </si>
  <si>
    <t>Thực hiện xây dựng điểm tự quản về TĐC tại các chợ (đào tạo, hỗ trợ trang thiết bị điểm cân đối chứng, tuyên truyền)</t>
  </si>
  <si>
    <t>QUỸ PHÁT TRIỂN KHCN</t>
  </si>
  <si>
    <t>TỔNG CỘNG</t>
  </si>
  <si>
    <t>CỘNG HÒA XÃ HỘI CHỦ NGHĨA VIỆT NAM</t>
  </si>
  <si>
    <t>SỞ KHOA HỌC VÀ CÔNG NGHỆ</t>
  </si>
  <si>
    <t xml:space="preserve">               Độc lâp - Tự do - Hạnh phúc</t>
  </si>
  <si>
    <t xml:space="preserve">        UBND TỈNH HÀ TĨNH</t>
  </si>
  <si>
    <t>Kiểm tra việc thực hiện các quy định của nhà nước về quản lý công nghệ, thẩm định đánh giá công nghệ trên địa bàn tỉnh</t>
  </si>
  <si>
    <t>Thẩm định phòng Xquang trước khi cấp mới/gia hạn giấy phép</t>
  </si>
  <si>
    <t>Kiểm định thiết bị đo liều bức xạ</t>
  </si>
  <si>
    <t>Đề tài, dự án cấp tỉnh</t>
  </si>
  <si>
    <t xml:space="preserve">KINH PHÍ SỰ NGHIỆP CẤP QUA VĂN PHÒNG SỞ </t>
  </si>
  <si>
    <t>Hợp tác KH&amp;CN</t>
  </si>
  <si>
    <t xml:space="preserve">KINH PHÍ SỰ NGHIỆP CẤP CHO CHI CỤC TC - ĐL - CL </t>
  </si>
  <si>
    <t>Thành phố Hà Tĩnh</t>
  </si>
  <si>
    <t>Kinh phí đối ứng từ ngân sách SNKHCN tỉnh</t>
  </si>
  <si>
    <t>Cập nhật dữ liệu phần mềm quản lý (chi phí điều tra bổ sung và cập nhật số liệu)</t>
  </si>
  <si>
    <t>Tăng cường cơ sở vật chất, trang thiết bị làm việc</t>
  </si>
  <si>
    <t xml:space="preserve"> </t>
  </si>
  <si>
    <t>Hoạt động TBT, thông tin, xuất nhập khẩu</t>
  </si>
  <si>
    <t>1.1.1</t>
  </si>
  <si>
    <t>1.1.2</t>
  </si>
  <si>
    <t>1.1.3</t>
  </si>
  <si>
    <t>1.1.4</t>
  </si>
  <si>
    <t>1.3.1</t>
  </si>
  <si>
    <t>1.3.2</t>
  </si>
  <si>
    <t>KẾ TOÁN TRƯỞNG</t>
  </si>
  <si>
    <t>Hoạt động của hội đồng KHCN</t>
  </si>
  <si>
    <t xml:space="preserve">KINH PHÍ NGHIÊN CỨU TRIỂN KHAI KHCN </t>
  </si>
  <si>
    <t>Kiểm tra, nghiệm thu giai đoạn thực hiện đề tài, dự án</t>
  </si>
  <si>
    <t>Cải cách hành chính (Kiểm soát thủ tục hành chính và nâng cao năng lực cải cách hành chính)</t>
  </si>
  <si>
    <t>Quản lý khoa học</t>
  </si>
  <si>
    <t>Thanh tra</t>
  </si>
  <si>
    <t>Thông tin thống kê KH&amp;CN</t>
  </si>
  <si>
    <t>Kế hoạch Tài chính</t>
  </si>
  <si>
    <t>Cấp huyện, ngành</t>
  </si>
  <si>
    <t>An toàn bức xạ và hạt nhân</t>
  </si>
  <si>
    <t>Sở hữu trí tuệ</t>
  </si>
  <si>
    <t>Quản lý công nghệ</t>
  </si>
  <si>
    <t>Họp hội đồng tuyển chọn, xét duyệt; thẩm định dự toán kinh phí nhiệm vụ KHCN</t>
  </si>
  <si>
    <t>Rà soát, cập nhật cơ sở dữ liệu vào phần mềm quản lý ATBX</t>
  </si>
  <si>
    <t>Phổ biến giáo dục pháp luật</t>
  </si>
  <si>
    <t>Kinh phí do Trung ương cân đối qua ngân sách SNKHCN tỉnh</t>
  </si>
  <si>
    <t>Dự án Nông thôn Miền núi ủy quyền Địa phương quản lý</t>
  </si>
  <si>
    <t>Tổ chức làm việc với một số ngành, doanh nghiệp, giao ban KHCN cấp huyện</t>
  </si>
  <si>
    <t xml:space="preserve">Tăng cường tiềm lực </t>
  </si>
  <si>
    <t>Tăng cường cơ sở vật chất</t>
  </si>
  <si>
    <t>10.1.1</t>
  </si>
  <si>
    <t>Sữa chữa tài sản cố định</t>
  </si>
  <si>
    <t>10.2.1</t>
  </si>
  <si>
    <t>10.2.2</t>
  </si>
  <si>
    <t>Họp hội đồng nghiệm thu, đánh giá chính thức nhiệm vụ KHCN</t>
  </si>
  <si>
    <t>Tổ chức hội thảo</t>
  </si>
  <si>
    <t>Hội thảo tọa đàm kỷ niệm ngày thành lập ngành, ngày KHCN Việt Nam</t>
  </si>
  <si>
    <t>Tham quan học tập kinh nghiệm, liên kết hợp tác KHCN với các đối tác trong và ngoài nước</t>
  </si>
  <si>
    <t>Đào tạo, tập huấn nghiệp vụ chuyên môn; tham gia học tập kinh nghiệm</t>
  </si>
  <si>
    <t>Hỗ trợ Hội thi, Cuộc thi sáng tạo khoa học kỹ thuật tỉnh và các Hội thi sáng tạo kỹ thuật khác</t>
  </si>
  <si>
    <t>Thực hiện các nhiệm vụ đột xuất</t>
  </si>
  <si>
    <t>Trung tâm kỷ thuật TĐC</t>
  </si>
  <si>
    <t>Trung tâm ứng dụng tiến bộ KHCN</t>
  </si>
  <si>
    <t>Trung tâm nghiên cứu phát triển nấm và tài nguyên sinh vật</t>
  </si>
  <si>
    <t>Thi sáng kiến cấp sở</t>
  </si>
  <si>
    <t>Triển khai các hoạt động hỗ trợ sáng kiến trên địa bàn tỉnh</t>
  </si>
  <si>
    <t>NHIỆM VỤ THƯỜNG XUYÊN THEO CHỨC NĂNG; KINH PHÍ CÁC ĐƠN VỊ SỰ NGHIỆP</t>
  </si>
  <si>
    <t>V</t>
  </si>
  <si>
    <t xml:space="preserve">Tổ chức Hội đồng thẩm định hồ sơ cấp giấy chứng nhận doanh nghiệp KH&amp;CN; thẩm định Hợp đồng chuyển giao công nghệ </t>
  </si>
  <si>
    <t>Trang thiết bị phục vụ chuyên môn (mua máy tính, hạ tầng và phần mềm máy chủ, bàn ghế, tủ tài liệu,… phục vụ hoạt động  sự nghiệp KH&amp;CN)</t>
  </si>
  <si>
    <t>Sữa chữa bảo dưỡng xe ô tô phục vụ hoạt động sự nghiệp KH&amp;CN</t>
  </si>
  <si>
    <t>Khen thưởng nhiệm vụ sự nghiệp KH&amp;CN</t>
  </si>
  <si>
    <t>Hỗ trợ hoạt động KHCN cơ sở</t>
  </si>
  <si>
    <t xml:space="preserve">                                               Hà Tĩnh, ngày       tháng   01    năm 2021</t>
  </si>
  <si>
    <t>(Kèm theo Công văn số           /SKHCN-KHTC ngày       /        /2021 của Sở Khoa học và Công nghệ)</t>
  </si>
  <si>
    <t>Họp hội đồng KHCN cấp ngành xác định nhiệm vụ nghiên cứu triển khai năm 2022</t>
  </si>
  <si>
    <t>Họp hội đồng KHCN cấp tỉnh xác định nhiệm vụ nghiên cứu triển khai năm 2022</t>
  </si>
  <si>
    <t>Triển khai nhiệm vụ nghiên cứu triển khai năm 2021 và xây dựng kế hoạch năm 2022</t>
  </si>
  <si>
    <t>Thực hiện năm 2020</t>
  </si>
  <si>
    <t>Kế hoạch năm 2021</t>
  </si>
  <si>
    <t>Kế hoạch</t>
  </si>
  <si>
    <t>Hội thảo khoa học giới thiệu một số kết quả nghiên cứu điển hình</t>
  </si>
  <si>
    <t>Thanh tra việc chấp hành các quy định của pháp luật về an toàn bức xạ hạt nhân và đo lường đối với các tổ chức, cá nhân sử dụng thiết bị bức xạ, nguồn phóng xạ trong hoạt động SXKD và khám chữa bệnh</t>
  </si>
  <si>
    <t>Thanh tra việc thực hiện các quy định của pháp luật về tiêu chuẩn đo lường chất lượng, nhãn hàng hóa và sỡ hữu công nghiệp đối với hàng đóng gói sẵn (Sơn nhà các loại)</t>
  </si>
  <si>
    <t>Thanh tra việc thực hiện các quy định của pháp luật về tiêu chuẩn đo lường chất lượng, nhãn hàng hóa và sỡ hữu công nghiệp đối với sản phẩm Dầu nhờn động cơ đốt trong</t>
  </si>
  <si>
    <t>Thanh tra về việc thực hiện các quy định của pháp luật về tiêu chuẩn đo lường chất lượng và sỡ hữu công nghiệp trong kinh doanh xăng, dầu</t>
  </si>
  <si>
    <t>Thanh tra việc chấp hành các quy định của pháp luật về đo lường đối với phương tiện đo nhóm 2 (đồng hồ tính cước taximet)</t>
  </si>
  <si>
    <t>Tuyên truyền Tết</t>
  </si>
  <si>
    <t>Bản tin KH&amp;CN với NNNT</t>
  </si>
  <si>
    <t>Thống kê KH&amp;CN</t>
  </si>
  <si>
    <t>Tập huấn đưa thông tin KH&amp;CN về cơ sở</t>
  </si>
  <si>
    <t>Thuê máy chủ</t>
  </si>
  <si>
    <t>Triển khai gian hàng trưng bày giới thiệu sản phẩm khoa học và công nghệ</t>
  </si>
  <si>
    <t xml:space="preserve">Công tác phối hợp kiểm tra theo chỉ đạo </t>
  </si>
  <si>
    <t>In ấn sử  ngành KHCN</t>
  </si>
  <si>
    <t>Hội nghị, Hội thảo triển khai các văn bản về hoạt động KHCN</t>
  </si>
  <si>
    <t>Xây dựng Kế hoạch ngành KHCN tỉnh Hà Tĩnh 2022</t>
  </si>
  <si>
    <t>Tổng kết ngành KHCN năm 2021</t>
  </si>
  <si>
    <t>Kiểm tra việc thực hiện các quy định của pháp luật về SHTT</t>
  </si>
  <si>
    <t>May trang phục công chức thanh tra</t>
  </si>
  <si>
    <t>Thực hiện kiểm định phương tiện đo bắt buộc phải kiểm định trên địa bàn Hà Tĩnh</t>
  </si>
  <si>
    <t>Giữ duy trì bảo quản chuẩn đo lường, thực hiện liên kết quốc gia, giám định đo lường và sản phẩm hàng hóa</t>
  </si>
  <si>
    <t>Đào tạo tập huấn nghiệp vụ, áp dụng quản lý ISO/IEC, tham quan học tập kinh nghệm</t>
  </si>
  <si>
    <t xml:space="preserve">Duy trì phòng Nuôi cấy mô tế bào thực vật bảo tồn nguồn gen một số giống cây và hoàn thiện công nghệ nhân giống một số cây hoa cảnh tôn tạo vườn cây xanh tại khuôn viên đơn vị  </t>
  </si>
  <si>
    <t xml:space="preserve">Tập huấn và xây dựng các mô hình ứng dụng chế phẩm sinh học trong xử lý môi trường chăn nuôi góp phần bảo vệ môi trường, hạn chế dịch bệnh trong chăn nuôi </t>
  </si>
  <si>
    <t>Du nhập giống nấm Hoàng Kim sản xuất nuôi trồng thử nghiệm tại Hà Tĩnh</t>
  </si>
  <si>
    <t>Du nhập giống nấm Hoàng Đế sản xuất nuôi trồng thử nghiệm tại Hà Tĩnh</t>
  </si>
  <si>
    <t>Thử nghiệm sản xuất than sinh học (Biochar) từ phế phụ phẩm nông nghiệp và ứng dụng canh tác một số cây trồng tại Hà Tĩnh.</t>
  </si>
  <si>
    <r>
      <t xml:space="preserve">Sản xuất thử nghiệm và khảo nghiệm diện rộng chế phẩm nấm ký sinh </t>
    </r>
    <r>
      <rPr>
        <i/>
        <sz val="12"/>
        <rFont val="Times New Roman"/>
        <family val="1"/>
      </rPr>
      <t>Metarhizium sp</t>
    </r>
    <r>
      <rPr>
        <sz val="12"/>
        <rFont val="Times New Roman"/>
        <family val="1"/>
      </rPr>
      <t xml:space="preserve"> quản lý rầy nâu hại lúa, phòng trừ sâu, rệp hại rau màu, cây ăn quả và chế phẩm HTICIDE xử lý tồn dư thuốc BVTV trong đất tại Hà Tĩnh</t>
    </r>
  </si>
  <si>
    <t>PHÂN BỔ KẾ HOẠCH DỰ TOÁN NGÂN SÁCH SỰ NGHIỆP KHOA HỌC NĂM 2021</t>
  </si>
  <si>
    <t>Thực hiện năm 2021</t>
  </si>
  <si>
    <t>TRƯỞNG PHÒNG</t>
  </si>
  <si>
    <t>KẾ HOẠCH TÀI CHÍNH</t>
  </si>
  <si>
    <t xml:space="preserve">       Nguyễn Duy Hưng              Nguyễn Thị Tú Hương         Đỗ Khoa Văn</t>
  </si>
  <si>
    <t xml:space="preserve">   GIÁM ĐỐC</t>
  </si>
  <si>
    <t>Công tác kiểm tra theo chỉ đạo; Tham gia phối hợp thành viên các đoàn Thanh tra do các đơn vị liên quan</t>
  </si>
  <si>
    <t xml:space="preserve">Thử nghiệm chất lượng xăng, dầu trong quá trình thanh tra; mua bình mẫu </t>
  </si>
  <si>
    <t>Hội thảo giới thiệu công nghệ phù hợp với điều kiện của tỉnh</t>
  </si>
  <si>
    <t>Rà soát, cập nhập số liệu về trình độ công nghệ và tốc độ đổi mới công nghệ của các doanh nghiệp trên địa bàn tỉnh</t>
  </si>
  <si>
    <t>Tham gia Hội thảo, Hội nghị, giao ban chuyên môn, chuyên đề theo Chương trình của Bộ KHCN và các tỉnh bạn</t>
  </si>
  <si>
    <t>Sửa chữa, bão dưỡng thiết bị, máy móc phục vụ hoạt động sự nghiệp KH&amp;CN</t>
  </si>
  <si>
    <t>Huyện Thạch Hà</t>
  </si>
  <si>
    <t>Huyện Cẩm Xuyên</t>
  </si>
  <si>
    <t>Huyện Kỳ Anh</t>
  </si>
  <si>
    <t>Thị xã Kỳ Anh</t>
  </si>
  <si>
    <t>Huyện Lộc Hà</t>
  </si>
  <si>
    <t>Huyện Can Lộc</t>
  </si>
  <si>
    <t>Huyện Đức Thọ</t>
  </si>
  <si>
    <t>Thị xã Hồng Lĩnh</t>
  </si>
  <si>
    <t>Huyện Nghi Xuân</t>
  </si>
  <si>
    <t>Huyện Hương Sơn</t>
  </si>
  <si>
    <t>Huyện Hương Khê</t>
  </si>
  <si>
    <t>Huyện Vũ Quang</t>
  </si>
  <si>
    <t>Đào tạo, tập huấn nghiệp vụ chuyên môn; tham gia học tập kinh nghiệm công tác tiêu chuẩn, đo lường, chất lượng</t>
  </si>
  <si>
    <t>Khảo sát đánh giá chất lượng một số sản phẩm trên địa bàn Hà Tĩnh</t>
  </si>
  <si>
    <t>Tổ chức Hội thảo,  tập huấn, nâng cao chất lượng quản lý về ATBX và hạt nhân trong y tế và công nghiệp (02 cuộc)</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</si>
</sst>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
    <numFmt numFmtId="172" formatCode="#.##0.0"/>
    <numFmt numFmtId="173" formatCode="#.##0.00"/>
    <numFmt numFmtId="174" formatCode="#.##0."/>
    <numFmt numFmtId="175" formatCode="#.##"/>
    <numFmt numFmtId="176" formatCode="#.#"/>
    <numFmt numFmtId="177" formatCode="#"/>
    <numFmt numFmtId="178" formatCode="0.000"/>
    <numFmt numFmtId="179" formatCode="_(* #.##0.00_);_(* \(#.##0.00\);_(* &quot;-&quot;??_);_(@_)"/>
    <numFmt numFmtId="180" formatCode="_(* #.##0_);_(* \(#.##0\);_(* &quot;-&quot;??_);_(@_)"/>
  </numFmts>
  <fonts count="47">
    <font>
      <sz val="12"/>
      <name val="Times New Roman"/>
      <family val="0"/>
    </font>
    <font>
      <i/>
      <sz val="12"/>
      <name val="Times New Roman"/>
      <family val="1"/>
    </font>
    <font>
      <b/>
      <sz val="12"/>
      <name val="Times New Roman"/>
      <family val="1"/>
    </font>
    <font>
      <sz val="8"/>
      <name val="Times New Roman"/>
      <family val="1"/>
    </font>
    <font>
      <b/>
      <i/>
      <sz val="12"/>
      <name val="Times New Roman"/>
      <family val="1"/>
    </font>
    <font>
      <b/>
      <sz val="14"/>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color indexed="63"/>
      </left>
      <right style="thin"/>
      <top style="hair"/>
      <bottom style="hair"/>
    </border>
    <border>
      <left style="thin"/>
      <right>
        <color indexed="63"/>
      </right>
      <top style="hair"/>
      <bottom style="hair"/>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style="thin"/>
      <right>
        <color indexed="63"/>
      </right>
      <top style="thin"/>
      <bottom style="hair"/>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Alignment="1">
      <alignment/>
    </xf>
    <xf numFmtId="0" fontId="0" fillId="0" borderId="0" xfId="0" applyFont="1" applyAlignment="1">
      <alignment/>
    </xf>
    <xf numFmtId="0" fontId="2" fillId="0" borderId="10" xfId="0" applyFont="1" applyBorder="1" applyAlignment="1">
      <alignment horizontal="center" vertical="center" wrapText="1"/>
    </xf>
    <xf numFmtId="3" fontId="2" fillId="0" borderId="10" xfId="0" applyNumberFormat="1" applyFont="1" applyBorder="1" applyAlignment="1">
      <alignment horizontal="right" vertical="center"/>
    </xf>
    <xf numFmtId="0" fontId="1" fillId="0" borderId="0" xfId="0" applyFont="1" applyAlignment="1">
      <alignment horizontal="center"/>
    </xf>
    <xf numFmtId="0" fontId="2" fillId="0" borderId="0" xfId="0" applyFont="1" applyAlignment="1">
      <alignment/>
    </xf>
    <xf numFmtId="0" fontId="4"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center"/>
    </xf>
    <xf numFmtId="0" fontId="5"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xf>
    <xf numFmtId="3" fontId="2" fillId="0" borderId="11" xfId="0" applyNumberFormat="1" applyFont="1" applyBorder="1" applyAlignment="1">
      <alignment horizontal="right" vertical="center"/>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3" fontId="0" fillId="0" borderId="11" xfId="0" applyNumberFormat="1" applyFont="1" applyBorder="1" applyAlignment="1">
      <alignment horizontal="right" vertical="center"/>
    </xf>
    <xf numFmtId="164" fontId="0" fillId="0" borderId="11" xfId="42" applyNumberFormat="1" applyFont="1" applyBorder="1" applyAlignment="1">
      <alignment horizontal="right" vertical="center" wrapText="1"/>
    </xf>
    <xf numFmtId="164" fontId="0" fillId="0" borderId="11" xfId="42" applyNumberFormat="1" applyFont="1" applyBorder="1" applyAlignment="1">
      <alignment horizontal="right" vertical="center"/>
    </xf>
    <xf numFmtId="0" fontId="0" fillId="0" borderId="11" xfId="0" applyFont="1" applyBorder="1" applyAlignment="1">
      <alignment horizontal="justify" wrapText="1"/>
    </xf>
    <xf numFmtId="0" fontId="2" fillId="0" borderId="11" xfId="0" applyFont="1" applyBorder="1" applyAlignment="1">
      <alignment horizontal="justify" wrapText="1"/>
    </xf>
    <xf numFmtId="0" fontId="0" fillId="0" borderId="11" xfId="0" applyNumberFormat="1" applyFont="1" applyBorder="1" applyAlignment="1">
      <alignment horizontal="justify" wrapText="1"/>
    </xf>
    <xf numFmtId="0" fontId="0" fillId="0" borderId="11" xfId="58" applyFont="1" applyBorder="1" applyAlignment="1">
      <alignment horizontal="justify"/>
      <protection/>
    </xf>
    <xf numFmtId="0" fontId="0" fillId="0" borderId="11" xfId="58" applyFont="1" applyBorder="1" applyAlignment="1">
      <alignment horizontal="justify" wrapText="1"/>
      <protection/>
    </xf>
    <xf numFmtId="2" fontId="0" fillId="0" borderId="11" xfId="0" applyNumberFormat="1" applyFont="1" applyBorder="1" applyAlignment="1">
      <alignment horizontal="center" vertical="center" wrapText="1"/>
    </xf>
    <xf numFmtId="0" fontId="0" fillId="0" borderId="11" xfId="0" applyFont="1" applyBorder="1" applyAlignment="1">
      <alignment horizontal="justify" vertical="justify" wrapText="1"/>
    </xf>
    <xf numFmtId="0" fontId="2" fillId="0" borderId="10" xfId="0" applyFont="1" applyBorder="1" applyAlignment="1">
      <alignment horizontal="justify" wrapText="1"/>
    </xf>
    <xf numFmtId="0" fontId="2" fillId="0" borderId="12" xfId="0" applyFont="1" applyBorder="1" applyAlignment="1">
      <alignment horizontal="center" vertical="center" wrapText="1"/>
    </xf>
    <xf numFmtId="0" fontId="0" fillId="0" borderId="13" xfId="0" applyFont="1" applyBorder="1" applyAlignment="1">
      <alignment horizontal="center" vertical="center" wrapText="1"/>
    </xf>
    <xf numFmtId="3" fontId="0" fillId="0" borderId="13" xfId="0" applyNumberFormat="1" applyFont="1" applyBorder="1" applyAlignment="1">
      <alignment horizontal="right" vertical="center"/>
    </xf>
    <xf numFmtId="0" fontId="2" fillId="0" borderId="10" xfId="0" applyFont="1" applyBorder="1" applyAlignment="1">
      <alignment horizontal="justify" vertical="justify" wrapText="1"/>
    </xf>
    <xf numFmtId="0" fontId="0" fillId="0" borderId="14" xfId="0" applyFont="1" applyBorder="1" applyAlignment="1">
      <alignment horizontal="center" vertical="center" wrapText="1"/>
    </xf>
    <xf numFmtId="3" fontId="0" fillId="0" borderId="14" xfId="0" applyNumberFormat="1" applyFont="1" applyBorder="1" applyAlignment="1">
      <alignment horizontal="right" vertical="center"/>
    </xf>
    <xf numFmtId="0" fontId="0" fillId="0" borderId="13" xfId="0" applyFont="1" applyBorder="1" applyAlignment="1">
      <alignment horizontal="justify" wrapText="1"/>
    </xf>
    <xf numFmtId="0" fontId="2"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wrapText="1"/>
    </xf>
    <xf numFmtId="3" fontId="4" fillId="0" borderId="10" xfId="0" applyNumberFormat="1" applyFont="1" applyBorder="1" applyAlignment="1">
      <alignment horizontal="right" vertical="center"/>
    </xf>
    <xf numFmtId="0" fontId="0" fillId="0" borderId="14" xfId="0" applyFont="1" applyBorder="1" applyAlignment="1">
      <alignment horizontal="justify" wrapText="1"/>
    </xf>
    <xf numFmtId="0" fontId="0" fillId="0" borderId="13" xfId="58" applyFont="1" applyBorder="1" applyAlignment="1">
      <alignment horizontal="justify"/>
      <protection/>
    </xf>
    <xf numFmtId="0" fontId="0" fillId="0" borderId="14" xfId="58" applyFont="1" applyBorder="1" applyAlignment="1">
      <alignment horizontal="justify" wrapText="1"/>
      <protection/>
    </xf>
    <xf numFmtId="0" fontId="0" fillId="0" borderId="11" xfId="0" applyNumberFormat="1" applyFont="1" applyBorder="1" applyAlignment="1">
      <alignment horizontal="center" vertical="center" wrapText="1"/>
    </xf>
    <xf numFmtId="166" fontId="0" fillId="0" borderId="14"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wrapText="1"/>
    </xf>
    <xf numFmtId="3" fontId="0" fillId="0" borderId="10" xfId="0" applyNumberFormat="1" applyFont="1" applyBorder="1" applyAlignment="1">
      <alignment horizontal="right" vertical="center"/>
    </xf>
    <xf numFmtId="0" fontId="2" fillId="0" borderId="15" xfId="0" applyFont="1" applyBorder="1" applyAlignment="1">
      <alignment horizontal="center" vertical="center" wrapText="1"/>
    </xf>
    <xf numFmtId="0" fontId="2" fillId="0" borderId="15" xfId="0" applyFont="1" applyBorder="1" applyAlignment="1">
      <alignment horizontal="justify" wrapText="1"/>
    </xf>
    <xf numFmtId="3" fontId="2" fillId="0" borderId="15" xfId="0" applyNumberFormat="1" applyFont="1" applyBorder="1" applyAlignment="1">
      <alignment horizontal="right" vertical="center"/>
    </xf>
    <xf numFmtId="0" fontId="0" fillId="0" borderId="16" xfId="0" applyFont="1" applyBorder="1" applyAlignment="1">
      <alignment horizontal="center" vertical="center" wrapText="1"/>
    </xf>
    <xf numFmtId="0" fontId="0" fillId="0" borderId="16" xfId="0" applyFont="1" applyBorder="1" applyAlignment="1">
      <alignment horizontal="justify" wrapText="1"/>
    </xf>
    <xf numFmtId="3" fontId="0" fillId="0" borderId="16" xfId="0" applyNumberFormat="1" applyFont="1" applyBorder="1" applyAlignment="1">
      <alignment horizontal="right" vertical="center"/>
    </xf>
    <xf numFmtId="0" fontId="0" fillId="0" borderId="17" xfId="0" applyFont="1" applyBorder="1" applyAlignment="1">
      <alignment horizontal="justify" wrapText="1"/>
    </xf>
    <xf numFmtId="3" fontId="0" fillId="0" borderId="17" xfId="0" applyNumberFormat="1" applyFont="1" applyBorder="1" applyAlignment="1">
      <alignment horizontal="right" vertical="center"/>
    </xf>
    <xf numFmtId="3" fontId="0" fillId="0" borderId="0" xfId="0" applyNumberFormat="1" applyFont="1" applyAlignment="1">
      <alignment/>
    </xf>
    <xf numFmtId="164" fontId="2" fillId="0" borderId="15" xfId="42" applyNumberFormat="1" applyFont="1" applyBorder="1" applyAlignment="1">
      <alignment horizontal="right" vertical="center"/>
    </xf>
    <xf numFmtId="166" fontId="0" fillId="0" borderId="11" xfId="0" applyNumberFormat="1" applyFont="1" applyBorder="1" applyAlignment="1">
      <alignment horizontal="center" vertical="center" wrapText="1"/>
    </xf>
    <xf numFmtId="164" fontId="0" fillId="0" borderId="18" xfId="42" applyNumberFormat="1" applyFont="1" applyBorder="1" applyAlignment="1">
      <alignment horizontal="right" vertical="center"/>
    </xf>
    <xf numFmtId="0" fontId="2" fillId="0" borderId="12" xfId="0" applyFont="1" applyBorder="1" applyAlignment="1">
      <alignment horizontal="justify" wrapText="1"/>
    </xf>
    <xf numFmtId="0" fontId="0" fillId="0" borderId="19" xfId="0" applyNumberFormat="1" applyFont="1" applyBorder="1" applyAlignment="1">
      <alignment horizontal="center" vertical="center" wrapText="1"/>
    </xf>
    <xf numFmtId="0" fontId="2" fillId="0" borderId="20" xfId="0" applyNumberFormat="1" applyFont="1" applyBorder="1" applyAlignment="1">
      <alignment horizontal="justify" wrapText="1"/>
    </xf>
    <xf numFmtId="0" fontId="0" fillId="0" borderId="16" xfId="0" applyNumberFormat="1" applyFont="1" applyBorder="1" applyAlignment="1">
      <alignment horizontal="center" vertical="center" wrapText="1"/>
    </xf>
    <xf numFmtId="0" fontId="0" fillId="0" borderId="16" xfId="0" applyFont="1" applyBorder="1" applyAlignment="1">
      <alignment horizontal="justify" vertical="center" wrapText="1"/>
    </xf>
    <xf numFmtId="164" fontId="0" fillId="0" borderId="21" xfId="42" applyNumberFormat="1" applyFont="1" applyBorder="1" applyAlignment="1">
      <alignment horizontal="right" vertical="center"/>
    </xf>
    <xf numFmtId="164" fontId="0" fillId="0" borderId="16" xfId="42" applyNumberFormat="1" applyFont="1" applyBorder="1" applyAlignment="1">
      <alignment horizontal="right" vertical="center"/>
    </xf>
    <xf numFmtId="0" fontId="0" fillId="0" borderId="11" xfId="0" applyFont="1" applyBorder="1" applyAlignment="1">
      <alignment horizontal="justify" vertical="center" wrapText="1"/>
    </xf>
    <xf numFmtId="0" fontId="0" fillId="0" borderId="17" xfId="0" applyFont="1" applyBorder="1" applyAlignment="1">
      <alignment horizontal="justify" vertical="center" wrapText="1"/>
    </xf>
    <xf numFmtId="0" fontId="2" fillId="0" borderId="15" xfId="0" applyNumberFormat="1" applyFont="1" applyBorder="1" applyAlignment="1">
      <alignment horizontal="justify" wrapText="1"/>
    </xf>
    <xf numFmtId="0" fontId="2" fillId="0" borderId="15"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164" fontId="0" fillId="0" borderId="22" xfId="42" applyNumberFormat="1" applyFont="1" applyBorder="1" applyAlignment="1">
      <alignment horizontal="right" vertical="center"/>
    </xf>
    <xf numFmtId="0" fontId="0" fillId="0" borderId="23" xfId="0" applyNumberFormat="1" applyFont="1" applyBorder="1" applyAlignment="1">
      <alignment horizontal="center" vertical="center" wrapText="1"/>
    </xf>
    <xf numFmtId="164" fontId="0" fillId="0" borderId="17" xfId="42" applyNumberFormat="1" applyFont="1" applyBorder="1" applyAlignment="1">
      <alignment horizontal="right" vertical="center"/>
    </xf>
    <xf numFmtId="0" fontId="2" fillId="0" borderId="20" xfId="0" applyNumberFormat="1" applyFont="1" applyBorder="1" applyAlignment="1">
      <alignment horizontal="center" vertical="center" wrapText="1"/>
    </xf>
    <xf numFmtId="3" fontId="2" fillId="0" borderId="20" xfId="0" applyNumberFormat="1" applyFont="1" applyBorder="1" applyAlignment="1">
      <alignment horizontal="right" vertical="center"/>
    </xf>
    <xf numFmtId="0" fontId="4" fillId="0" borderId="0" xfId="0" applyFont="1" applyAlignment="1">
      <alignment horizontal="center" vertical="center"/>
    </xf>
    <xf numFmtId="0" fontId="0" fillId="0" borderId="24" xfId="0" applyNumberFormat="1" applyFont="1" applyBorder="1" applyAlignment="1">
      <alignment horizontal="center" vertical="center" wrapText="1"/>
    </xf>
    <xf numFmtId="0" fontId="0" fillId="0" borderId="15" xfId="0" applyFont="1" applyBorder="1" applyAlignment="1">
      <alignment horizontal="justify" vertical="center" wrapText="1"/>
    </xf>
    <xf numFmtId="3" fontId="0" fillId="0" borderId="15" xfId="0" applyNumberFormat="1" applyFont="1" applyBorder="1" applyAlignment="1">
      <alignment horizontal="right" vertical="center"/>
    </xf>
    <xf numFmtId="164" fontId="0" fillId="0" borderId="15" xfId="42" applyNumberFormat="1" applyFont="1" applyBorder="1" applyAlignment="1">
      <alignment horizontal="right" vertical="center"/>
    </xf>
    <xf numFmtId="166" fontId="0" fillId="0" borderId="17" xfId="0" applyNumberFormat="1" applyFont="1" applyBorder="1" applyAlignment="1">
      <alignment horizontal="center" vertical="center" wrapText="1"/>
    </xf>
    <xf numFmtId="0" fontId="46" fillId="0" borderId="0" xfId="0" applyFont="1" applyAlignment="1">
      <alignment/>
    </xf>
    <xf numFmtId="3" fontId="46" fillId="0" borderId="0" xfId="0" applyNumberFormat="1" applyFont="1" applyAlignment="1">
      <alignment/>
    </xf>
    <xf numFmtId="0" fontId="0" fillId="0" borderId="0" xfId="0" applyFont="1" applyAlignment="1">
      <alignment horizontal="center"/>
    </xf>
    <xf numFmtId="0" fontId="0" fillId="0" borderId="25" xfId="0" applyFont="1" applyBorder="1" applyAlignment="1">
      <alignment horizontal="center"/>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29" xfId="0" applyFont="1" applyBorder="1" applyAlignment="1">
      <alignment horizontal="center"/>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0" fillId="0" borderId="13" xfId="0" applyFont="1" applyBorder="1" applyAlignment="1">
      <alignment horizontal="justify" vertical="justify" wrapText="1"/>
    </xf>
    <xf numFmtId="0" fontId="0" fillId="0" borderId="14" xfId="0" applyFont="1" applyBorder="1" applyAlignment="1">
      <alignment horizontal="justify" vertical="justify"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47625</xdr:rowOff>
    </xdr:from>
    <xdr:to>
      <xdr:col>1</xdr:col>
      <xdr:colOff>847725</xdr:colOff>
      <xdr:row>2</xdr:row>
      <xdr:rowOff>47625</xdr:rowOff>
    </xdr:to>
    <xdr:sp>
      <xdr:nvSpPr>
        <xdr:cNvPr id="1" name="Straight Connector 1"/>
        <xdr:cNvSpPr>
          <a:spLocks/>
        </xdr:cNvSpPr>
      </xdr:nvSpPr>
      <xdr:spPr>
        <a:xfrm>
          <a:off x="485775" y="428625"/>
          <a:ext cx="102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581025</xdr:colOff>
      <xdr:row>2</xdr:row>
      <xdr:rowOff>38100</xdr:rowOff>
    </xdr:from>
    <xdr:to>
      <xdr:col>4</xdr:col>
      <xdr:colOff>847725</xdr:colOff>
      <xdr:row>2</xdr:row>
      <xdr:rowOff>38100</xdr:rowOff>
    </xdr:to>
    <xdr:sp>
      <xdr:nvSpPr>
        <xdr:cNvPr id="2" name="Straight Connector 2"/>
        <xdr:cNvSpPr>
          <a:spLocks/>
        </xdr:cNvSpPr>
      </xdr:nvSpPr>
      <xdr:spPr>
        <a:xfrm>
          <a:off x="3429000" y="419100"/>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1438275</xdr:colOff>
      <xdr:row>8</xdr:row>
      <xdr:rowOff>47625</xdr:rowOff>
    </xdr:from>
    <xdr:to>
      <xdr:col>3</xdr:col>
      <xdr:colOff>276225</xdr:colOff>
      <xdr:row>8</xdr:row>
      <xdr:rowOff>47625</xdr:rowOff>
    </xdr:to>
    <xdr:sp>
      <xdr:nvSpPr>
        <xdr:cNvPr id="3" name="Straight Connector 2"/>
        <xdr:cNvSpPr>
          <a:spLocks/>
        </xdr:cNvSpPr>
      </xdr:nvSpPr>
      <xdr:spPr>
        <a:xfrm>
          <a:off x="2105025" y="1914525"/>
          <a:ext cx="1800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0"/>
  <sheetViews>
    <sheetView tabSelected="1" zoomScale="115" zoomScaleNormal="115" zoomScalePageLayoutView="0" workbookViewId="0" topLeftCell="A137">
      <selection activeCell="G14" sqref="A10:G139"/>
    </sheetView>
  </sheetViews>
  <sheetFormatPr defaultColWidth="9.00390625" defaultRowHeight="15.75"/>
  <cols>
    <col min="1" max="1" width="8.75390625" style="1" customWidth="1"/>
    <col min="2" max="2" width="28.625" style="1" customWidth="1"/>
    <col min="3" max="3" width="10.25390625" style="1" bestFit="1" customWidth="1"/>
    <col min="4" max="4" width="10.25390625" style="1" customWidth="1"/>
    <col min="5" max="5" width="11.75390625" style="1" customWidth="1"/>
    <col min="6" max="6" width="12.50390625" style="1" customWidth="1"/>
    <col min="7" max="8" width="8.75390625" style="1" customWidth="1"/>
    <col min="9" max="9" width="11.125" style="1" customWidth="1"/>
    <col min="10" max="10" width="9.875" style="1" bestFit="1" customWidth="1"/>
    <col min="11" max="16384" width="8.75390625" style="1" customWidth="1"/>
  </cols>
  <sheetData>
    <row r="1" spans="1:5" ht="15">
      <c r="A1" s="8" t="s">
        <v>35</v>
      </c>
      <c r="B1" s="8"/>
      <c r="C1" s="5" t="s">
        <v>32</v>
      </c>
      <c r="D1" s="5"/>
      <c r="E1" s="5"/>
    </row>
    <row r="2" spans="1:5" ht="15">
      <c r="A2" s="5" t="s">
        <v>33</v>
      </c>
      <c r="B2" s="5"/>
      <c r="C2" s="5" t="s">
        <v>34</v>
      </c>
      <c r="D2" s="5"/>
      <c r="E2" s="5"/>
    </row>
    <row r="3" spans="1:5" ht="15">
      <c r="A3" s="5"/>
      <c r="B3" s="5"/>
      <c r="C3" s="5"/>
      <c r="D3" s="5"/>
      <c r="E3" s="5"/>
    </row>
    <row r="4" spans="2:6" ht="15" customHeight="1">
      <c r="B4" s="90" t="s">
        <v>99</v>
      </c>
      <c r="C4" s="90"/>
      <c r="D4" s="90"/>
      <c r="E4" s="90"/>
      <c r="F4" s="90"/>
    </row>
    <row r="5" spans="2:6" ht="42" customHeight="1">
      <c r="B5" s="4"/>
      <c r="C5" s="4"/>
      <c r="D5" s="4"/>
      <c r="E5" s="4"/>
      <c r="F5" s="4"/>
    </row>
    <row r="6" spans="2:6" ht="15">
      <c r="B6" s="4"/>
      <c r="C6" s="4"/>
      <c r="D6" s="4"/>
      <c r="E6" s="4"/>
      <c r="F6" s="4"/>
    </row>
    <row r="7" spans="1:6" ht="15">
      <c r="A7" s="91" t="s">
        <v>135</v>
      </c>
      <c r="B7" s="91"/>
      <c r="C7" s="91"/>
      <c r="D7" s="91"/>
      <c r="E7" s="91"/>
      <c r="F7" s="91"/>
    </row>
    <row r="8" spans="1:6" ht="15">
      <c r="A8" s="92" t="s">
        <v>100</v>
      </c>
      <c r="B8" s="92"/>
      <c r="C8" s="92"/>
      <c r="D8" s="92"/>
      <c r="E8" s="92"/>
      <c r="F8" s="92"/>
    </row>
    <row r="9" spans="1:6" ht="15">
      <c r="A9" s="9"/>
      <c r="B9" s="9"/>
      <c r="C9" s="9"/>
      <c r="D9" s="9"/>
      <c r="E9" s="9"/>
      <c r="F9" s="9"/>
    </row>
    <row r="10" spans="5:6" ht="18" customHeight="1">
      <c r="E10" s="94" t="s">
        <v>0</v>
      </c>
      <c r="F10" s="94"/>
    </row>
    <row r="11" spans="1:6" ht="31.5" customHeight="1">
      <c r="A11" s="85" t="s">
        <v>1</v>
      </c>
      <c r="B11" s="85" t="s">
        <v>2</v>
      </c>
      <c r="C11" s="85" t="s">
        <v>104</v>
      </c>
      <c r="D11" s="87" t="s">
        <v>105</v>
      </c>
      <c r="E11" s="88"/>
      <c r="F11" s="89"/>
    </row>
    <row r="12" spans="1:6" ht="45.75" customHeight="1">
      <c r="A12" s="86"/>
      <c r="B12" s="86"/>
      <c r="C12" s="86"/>
      <c r="D12" s="27" t="s">
        <v>106</v>
      </c>
      <c r="E12" s="27" t="s">
        <v>3</v>
      </c>
      <c r="F12" s="27" t="s">
        <v>136</v>
      </c>
    </row>
    <row r="13" spans="1:6" ht="30" customHeight="1">
      <c r="A13" s="2" t="s">
        <v>4</v>
      </c>
      <c r="B13" s="30" t="s">
        <v>57</v>
      </c>
      <c r="C13" s="3">
        <v>20363000</v>
      </c>
      <c r="D13" s="3">
        <f>D14+D15</f>
        <v>23677888.888888888</v>
      </c>
      <c r="E13" s="3">
        <f>E14+E15</f>
        <v>2149288.888888889</v>
      </c>
      <c r="F13" s="3">
        <f>F14+F15</f>
        <v>21528600</v>
      </c>
    </row>
    <row r="14" spans="1:7" s="81" customFormat="1" ht="18" customHeight="1">
      <c r="A14" s="28">
        <v>1</v>
      </c>
      <c r="B14" s="97" t="s">
        <v>39</v>
      </c>
      <c r="C14" s="29"/>
      <c r="D14" s="29">
        <f>F14*100/90</f>
        <v>18911111.111111112</v>
      </c>
      <c r="E14" s="29">
        <f>D14*10%</f>
        <v>1891111.1111111112</v>
      </c>
      <c r="F14" s="29">
        <v>17020000</v>
      </c>
      <c r="G14" s="1"/>
    </row>
    <row r="15" spans="1:7" s="81" customFormat="1" ht="30" customHeight="1">
      <c r="A15" s="15">
        <v>2</v>
      </c>
      <c r="B15" s="25" t="s">
        <v>72</v>
      </c>
      <c r="C15" s="16"/>
      <c r="D15" s="16">
        <f>D16+D17</f>
        <v>4766777.777777778</v>
      </c>
      <c r="E15" s="16">
        <f>E16+E17</f>
        <v>258177.7777777778</v>
      </c>
      <c r="F15" s="16">
        <f>F16+F17</f>
        <v>4508600</v>
      </c>
      <c r="G15" s="1"/>
    </row>
    <row r="16" spans="1:9" s="81" customFormat="1" ht="32.25" customHeight="1">
      <c r="A16" s="15">
        <v>2.1</v>
      </c>
      <c r="B16" s="25" t="s">
        <v>71</v>
      </c>
      <c r="C16" s="16"/>
      <c r="D16" s="16">
        <v>2185000</v>
      </c>
      <c r="E16" s="16">
        <v>0</v>
      </c>
      <c r="F16" s="16">
        <v>2185000</v>
      </c>
      <c r="G16" s="1"/>
      <c r="I16" s="82"/>
    </row>
    <row r="17" spans="1:7" s="81" customFormat="1" ht="30.75">
      <c r="A17" s="31">
        <v>2.2</v>
      </c>
      <c r="B17" s="98" t="s">
        <v>44</v>
      </c>
      <c r="C17" s="32"/>
      <c r="D17" s="32">
        <f>F17*100/90</f>
        <v>2581777.777777778</v>
      </c>
      <c r="E17" s="32">
        <f>D17*10%</f>
        <v>258177.7777777778</v>
      </c>
      <c r="F17" s="32">
        <v>2323600</v>
      </c>
      <c r="G17" s="1"/>
    </row>
    <row r="18" spans="1:6" ht="30.75" customHeight="1">
      <c r="A18" s="2" t="s">
        <v>5</v>
      </c>
      <c r="B18" s="30" t="s">
        <v>40</v>
      </c>
      <c r="C18" s="3">
        <v>6603000</v>
      </c>
      <c r="D18" s="3">
        <f>D19+D29+D39+D52+D61+D63+D68+D71+D77+D87+D93+D95+D112+D113</f>
        <v>6280444.444444445</v>
      </c>
      <c r="E18" s="3">
        <f>E19+E29+E39+E52+E61+E63+E68+E71+E77+E87+E93+E95+E112+E113</f>
        <v>628044.4444444445</v>
      </c>
      <c r="F18" s="3">
        <f>F19+F29+F39+F52+F61+F63+F68+F71+F77+F87+F93+F95+F112+F113</f>
        <v>5652400</v>
      </c>
    </row>
    <row r="19" spans="1:7" ht="36" customHeight="1">
      <c r="A19" s="2">
        <v>1</v>
      </c>
      <c r="B19" s="34" t="s">
        <v>6</v>
      </c>
      <c r="C19" s="3">
        <v>1037000</v>
      </c>
      <c r="D19" s="3">
        <f>D20+D25+D26</f>
        <v>1057777.777777778</v>
      </c>
      <c r="E19" s="3">
        <f>E20+E25+E26</f>
        <v>105777.7777777778</v>
      </c>
      <c r="F19" s="3">
        <f>F20+F25+F26</f>
        <v>952000</v>
      </c>
      <c r="G19" s="11"/>
    </row>
    <row r="20" spans="1:6" s="6" customFormat="1" ht="18" customHeight="1">
      <c r="A20" s="35">
        <v>1.1</v>
      </c>
      <c r="B20" s="36" t="s">
        <v>56</v>
      </c>
      <c r="C20" s="37">
        <v>827000</v>
      </c>
      <c r="D20" s="37">
        <f>SUM(D21:D24)</f>
        <v>918888.888888889</v>
      </c>
      <c r="E20" s="37">
        <f>SUM(E21:E24)</f>
        <v>91888.8888888889</v>
      </c>
      <c r="F20" s="37">
        <f>SUM(F21:F24)</f>
        <v>827000</v>
      </c>
    </row>
    <row r="21" spans="1:6" ht="47.25" customHeight="1">
      <c r="A21" s="28" t="s">
        <v>49</v>
      </c>
      <c r="B21" s="25" t="s">
        <v>101</v>
      </c>
      <c r="C21" s="29"/>
      <c r="D21" s="29">
        <f>F21*100/90</f>
        <v>16666.666666666668</v>
      </c>
      <c r="E21" s="29">
        <f>D21*10%</f>
        <v>1666.666666666667</v>
      </c>
      <c r="F21" s="29">
        <v>15000</v>
      </c>
    </row>
    <row r="22" spans="1:6" ht="49.5" customHeight="1">
      <c r="A22" s="15" t="s">
        <v>50</v>
      </c>
      <c r="B22" s="25" t="s">
        <v>102</v>
      </c>
      <c r="C22" s="16"/>
      <c r="D22" s="16">
        <f>F22*100/90</f>
        <v>30000</v>
      </c>
      <c r="E22" s="16">
        <f>D22*10%</f>
        <v>3000</v>
      </c>
      <c r="F22" s="16">
        <v>27000</v>
      </c>
    </row>
    <row r="23" spans="1:8" ht="50.25" customHeight="1">
      <c r="A23" s="15" t="s">
        <v>51</v>
      </c>
      <c r="B23" s="25" t="s">
        <v>68</v>
      </c>
      <c r="C23" s="16"/>
      <c r="D23" s="16">
        <f>F23*100/90</f>
        <v>466666.6666666667</v>
      </c>
      <c r="E23" s="16">
        <f>D23*10%</f>
        <v>46666.66666666667</v>
      </c>
      <c r="F23" s="16">
        <v>420000</v>
      </c>
      <c r="G23" s="84"/>
      <c r="H23" s="83"/>
    </row>
    <row r="24" spans="1:8" ht="30" customHeight="1">
      <c r="A24" s="31" t="s">
        <v>52</v>
      </c>
      <c r="B24" s="25" t="s">
        <v>80</v>
      </c>
      <c r="C24" s="32"/>
      <c r="D24" s="32">
        <f>F24*100/90</f>
        <v>405555.55555555556</v>
      </c>
      <c r="E24" s="32">
        <f>D24*10%</f>
        <v>40555.55555555556</v>
      </c>
      <c r="F24" s="32">
        <v>365000</v>
      </c>
      <c r="G24" s="84"/>
      <c r="H24" s="83"/>
    </row>
    <row r="25" spans="1:6" s="6" customFormat="1" ht="32.25">
      <c r="A25" s="35">
        <v>1.2</v>
      </c>
      <c r="B25" s="36" t="s">
        <v>58</v>
      </c>
      <c r="C25" s="37">
        <v>160000</v>
      </c>
      <c r="D25" s="37">
        <f>F25*100/90</f>
        <v>88888.88888888889</v>
      </c>
      <c r="E25" s="37">
        <f>D25*10%</f>
        <v>8888.888888888889</v>
      </c>
      <c r="F25" s="37">
        <v>80000</v>
      </c>
    </row>
    <row r="26" spans="1:6" s="6" customFormat="1" ht="15.75">
      <c r="A26" s="35">
        <v>1.3</v>
      </c>
      <c r="B26" s="36" t="s">
        <v>81</v>
      </c>
      <c r="C26" s="37">
        <v>50000</v>
      </c>
      <c r="D26" s="37">
        <f>SUM(D27:D28)</f>
        <v>50000</v>
      </c>
      <c r="E26" s="37">
        <f>SUM(E27:E28)</f>
        <v>5000</v>
      </c>
      <c r="F26" s="37">
        <f>SUM(F27:F28)</f>
        <v>45000</v>
      </c>
    </row>
    <row r="27" spans="1:6" ht="46.5">
      <c r="A27" s="15" t="s">
        <v>53</v>
      </c>
      <c r="B27" s="19" t="s">
        <v>103</v>
      </c>
      <c r="C27" s="16"/>
      <c r="D27" s="16">
        <f>F27*100/90</f>
        <v>20000</v>
      </c>
      <c r="E27" s="16">
        <f>D27*10%</f>
        <v>2000</v>
      </c>
      <c r="F27" s="16">
        <v>18000</v>
      </c>
    </row>
    <row r="28" spans="1:6" ht="30.75">
      <c r="A28" s="15" t="s">
        <v>54</v>
      </c>
      <c r="B28" s="19" t="s">
        <v>107</v>
      </c>
      <c r="C28" s="16"/>
      <c r="D28" s="16">
        <f>F28*100/90</f>
        <v>30000</v>
      </c>
      <c r="E28" s="16">
        <f>D28*10%</f>
        <v>3000</v>
      </c>
      <c r="F28" s="16">
        <v>27000</v>
      </c>
    </row>
    <row r="29" spans="1:7" ht="15">
      <c r="A29" s="2">
        <v>2</v>
      </c>
      <c r="B29" s="26" t="s">
        <v>7</v>
      </c>
      <c r="C29" s="3">
        <v>415000</v>
      </c>
      <c r="D29" s="3">
        <f>SUM(D30:D38)</f>
        <v>476666.6666666667</v>
      </c>
      <c r="E29" s="3">
        <f>SUM(E30:E38)</f>
        <v>47666.666666666664</v>
      </c>
      <c r="F29" s="3">
        <f>SUM(F30:F38)</f>
        <v>429000</v>
      </c>
      <c r="G29" s="11"/>
    </row>
    <row r="30" spans="1:6" s="7" customFormat="1" ht="108.75">
      <c r="A30" s="56">
        <v>2.1</v>
      </c>
      <c r="B30" s="19" t="s">
        <v>108</v>
      </c>
      <c r="C30" s="16"/>
      <c r="D30" s="16">
        <f>F30*100/90</f>
        <v>38888.88888888889</v>
      </c>
      <c r="E30" s="16">
        <f>D30*10%</f>
        <v>3888.888888888889</v>
      </c>
      <c r="F30" s="16">
        <v>35000</v>
      </c>
    </row>
    <row r="31" spans="1:6" s="7" customFormat="1" ht="93">
      <c r="A31" s="56">
        <v>2.2</v>
      </c>
      <c r="B31" s="19" t="s">
        <v>109</v>
      </c>
      <c r="C31" s="16"/>
      <c r="D31" s="16">
        <f aca="true" t="shared" si="0" ref="D31:D38">F31*100/90</f>
        <v>53333.333333333336</v>
      </c>
      <c r="E31" s="16">
        <f aca="true" t="shared" si="1" ref="E31:E38">D31*10%</f>
        <v>5333.333333333334</v>
      </c>
      <c r="F31" s="16">
        <v>48000</v>
      </c>
    </row>
    <row r="32" spans="1:6" s="7" customFormat="1" ht="93">
      <c r="A32" s="56">
        <v>2.3</v>
      </c>
      <c r="B32" s="19" t="s">
        <v>110</v>
      </c>
      <c r="C32" s="16"/>
      <c r="D32" s="16">
        <f t="shared" si="0"/>
        <v>66666.66666666667</v>
      </c>
      <c r="E32" s="16">
        <f t="shared" si="1"/>
        <v>6666.666666666668</v>
      </c>
      <c r="F32" s="16">
        <v>60000</v>
      </c>
    </row>
    <row r="33" spans="1:6" s="7" customFormat="1" ht="78">
      <c r="A33" s="56">
        <v>2.4</v>
      </c>
      <c r="B33" s="19" t="s">
        <v>111</v>
      </c>
      <c r="C33" s="16"/>
      <c r="D33" s="16">
        <f t="shared" si="0"/>
        <v>50000</v>
      </c>
      <c r="E33" s="16">
        <f t="shared" si="1"/>
        <v>5000</v>
      </c>
      <c r="F33" s="16">
        <v>45000</v>
      </c>
    </row>
    <row r="34" spans="1:6" s="7" customFormat="1" ht="62.25">
      <c r="A34" s="56">
        <v>2.5</v>
      </c>
      <c r="B34" s="19" t="s">
        <v>112</v>
      </c>
      <c r="C34" s="16"/>
      <c r="D34" s="16">
        <f t="shared" si="0"/>
        <v>28888.88888888889</v>
      </c>
      <c r="E34" s="16">
        <f t="shared" si="1"/>
        <v>2888.888888888889</v>
      </c>
      <c r="F34" s="16">
        <v>26000</v>
      </c>
    </row>
    <row r="35" spans="1:6" s="7" customFormat="1" ht="62.25">
      <c r="A35" s="42">
        <v>2.6</v>
      </c>
      <c r="B35" s="38" t="s">
        <v>141</v>
      </c>
      <c r="C35" s="32"/>
      <c r="D35" s="32">
        <f t="shared" si="0"/>
        <v>11111.111111111111</v>
      </c>
      <c r="E35" s="32">
        <f t="shared" si="1"/>
        <v>1111.111111111111</v>
      </c>
      <c r="F35" s="32">
        <v>10000</v>
      </c>
    </row>
    <row r="36" spans="1:6" s="7" customFormat="1" ht="30.75">
      <c r="A36" s="42">
        <v>2.7</v>
      </c>
      <c r="B36" s="38" t="s">
        <v>119</v>
      </c>
      <c r="C36" s="32"/>
      <c r="D36" s="32">
        <f t="shared" si="0"/>
        <v>11111.111111111111</v>
      </c>
      <c r="E36" s="32">
        <f t="shared" si="1"/>
        <v>1111.111111111111</v>
      </c>
      <c r="F36" s="32">
        <v>10000</v>
      </c>
    </row>
    <row r="37" spans="1:6" s="7" customFormat="1" ht="46.5">
      <c r="A37" s="80">
        <v>2.8</v>
      </c>
      <c r="B37" s="38" t="s">
        <v>142</v>
      </c>
      <c r="C37" s="32"/>
      <c r="D37" s="32">
        <f t="shared" si="0"/>
        <v>200000</v>
      </c>
      <c r="E37" s="32">
        <f t="shared" si="1"/>
        <v>20000</v>
      </c>
      <c r="F37" s="32">
        <v>180000</v>
      </c>
    </row>
    <row r="38" spans="1:6" s="7" customFormat="1" ht="15">
      <c r="A38" s="80">
        <v>2.9</v>
      </c>
      <c r="B38" s="52" t="s">
        <v>70</v>
      </c>
      <c r="C38" s="53"/>
      <c r="D38" s="53">
        <f t="shared" si="0"/>
        <v>16666.666666666668</v>
      </c>
      <c r="E38" s="53">
        <f t="shared" si="1"/>
        <v>1666.666666666667</v>
      </c>
      <c r="F38" s="53">
        <v>15000</v>
      </c>
    </row>
    <row r="39" spans="1:7" ht="15">
      <c r="A39" s="2">
        <v>3</v>
      </c>
      <c r="B39" s="26" t="s">
        <v>8</v>
      </c>
      <c r="C39" s="3">
        <v>733120</v>
      </c>
      <c r="D39" s="3">
        <f>SUM(D40:D51)</f>
        <v>805777.7777777778</v>
      </c>
      <c r="E39" s="3">
        <f>SUM(E40:E51)</f>
        <v>80577.77777777777</v>
      </c>
      <c r="F39" s="3">
        <f>SUM(F40:F51)</f>
        <v>725200</v>
      </c>
      <c r="G39" s="11"/>
    </row>
    <row r="40" spans="1:6" ht="15">
      <c r="A40" s="28">
        <v>3.1</v>
      </c>
      <c r="B40" s="33" t="s">
        <v>113</v>
      </c>
      <c r="C40" s="29"/>
      <c r="D40" s="29">
        <f aca="true" t="shared" si="2" ref="D40:D51">F40*100/90</f>
        <v>8000</v>
      </c>
      <c r="E40" s="29">
        <f aca="true" t="shared" si="3" ref="E40:E51">D40*10%</f>
        <v>800</v>
      </c>
      <c r="F40" s="29">
        <v>7200</v>
      </c>
    </row>
    <row r="41" spans="1:6" ht="15">
      <c r="A41" s="15">
        <v>3.2</v>
      </c>
      <c r="B41" s="19" t="s">
        <v>9</v>
      </c>
      <c r="C41" s="16"/>
      <c r="D41" s="16">
        <f t="shared" si="2"/>
        <v>198888.88888888888</v>
      </c>
      <c r="E41" s="16">
        <f t="shared" si="3"/>
        <v>19888.88888888889</v>
      </c>
      <c r="F41" s="16">
        <v>179000</v>
      </c>
    </row>
    <row r="42" spans="1:6" ht="15">
      <c r="A42" s="15">
        <v>3.3</v>
      </c>
      <c r="B42" s="19" t="s">
        <v>114</v>
      </c>
      <c r="C42" s="16"/>
      <c r="D42" s="16">
        <f t="shared" si="2"/>
        <v>176666.66666666666</v>
      </c>
      <c r="E42" s="16">
        <f t="shared" si="3"/>
        <v>17666.666666666668</v>
      </c>
      <c r="F42" s="16">
        <v>159000</v>
      </c>
    </row>
    <row r="43" spans="1:6" ht="15">
      <c r="A43" s="15">
        <v>3.4</v>
      </c>
      <c r="B43" s="19" t="s">
        <v>10</v>
      </c>
      <c r="C43" s="16"/>
      <c r="D43" s="16">
        <f t="shared" si="2"/>
        <v>77777.77777777778</v>
      </c>
      <c r="E43" s="16">
        <f t="shared" si="3"/>
        <v>7777.777777777778</v>
      </c>
      <c r="F43" s="16">
        <v>70000</v>
      </c>
    </row>
    <row r="44" spans="1:6" ht="30.75">
      <c r="A44" s="15">
        <v>3.5</v>
      </c>
      <c r="B44" s="19" t="s">
        <v>11</v>
      </c>
      <c r="C44" s="16"/>
      <c r="D44" s="16">
        <f t="shared" si="2"/>
        <v>90000</v>
      </c>
      <c r="E44" s="16">
        <f t="shared" si="3"/>
        <v>9000</v>
      </c>
      <c r="F44" s="16">
        <v>81000</v>
      </c>
    </row>
    <row r="45" spans="1:6" ht="15">
      <c r="A45" s="15">
        <v>3.6</v>
      </c>
      <c r="B45" s="19" t="s">
        <v>115</v>
      </c>
      <c r="C45" s="16"/>
      <c r="D45" s="16">
        <f t="shared" si="2"/>
        <v>15555.555555555555</v>
      </c>
      <c r="E45" s="16">
        <f t="shared" si="3"/>
        <v>1555.5555555555557</v>
      </c>
      <c r="F45" s="16">
        <v>14000</v>
      </c>
    </row>
    <row r="46" spans="1:6" ht="15">
      <c r="A46" s="15">
        <v>3.7</v>
      </c>
      <c r="B46" s="19" t="s">
        <v>12</v>
      </c>
      <c r="C46" s="16"/>
      <c r="D46" s="16">
        <f t="shared" si="2"/>
        <v>30000</v>
      </c>
      <c r="E46" s="16">
        <f t="shared" si="3"/>
        <v>3000</v>
      </c>
      <c r="F46" s="16">
        <v>27000</v>
      </c>
    </row>
    <row r="47" spans="1:6" ht="15">
      <c r="A47" s="15">
        <v>3.8</v>
      </c>
      <c r="B47" s="19" t="s">
        <v>13</v>
      </c>
      <c r="C47" s="16"/>
      <c r="D47" s="16">
        <f t="shared" si="2"/>
        <v>11111.111111111111</v>
      </c>
      <c r="E47" s="16">
        <f t="shared" si="3"/>
        <v>1111.111111111111</v>
      </c>
      <c r="F47" s="16">
        <v>10000</v>
      </c>
    </row>
    <row r="48" spans="1:6" ht="30.75">
      <c r="A48" s="15">
        <v>3.9</v>
      </c>
      <c r="B48" s="19" t="s">
        <v>116</v>
      </c>
      <c r="C48" s="16"/>
      <c r="D48" s="16">
        <f t="shared" si="2"/>
        <v>100000</v>
      </c>
      <c r="E48" s="16">
        <f t="shared" si="3"/>
        <v>10000</v>
      </c>
      <c r="F48" s="16">
        <v>90000</v>
      </c>
    </row>
    <row r="49" spans="1:6" ht="30.75">
      <c r="A49" s="24">
        <v>3.1</v>
      </c>
      <c r="B49" s="19" t="s">
        <v>14</v>
      </c>
      <c r="C49" s="16"/>
      <c r="D49" s="16">
        <f t="shared" si="2"/>
        <v>33333.333333333336</v>
      </c>
      <c r="E49" s="16">
        <f t="shared" si="3"/>
        <v>3333.333333333334</v>
      </c>
      <c r="F49" s="16">
        <v>30000</v>
      </c>
    </row>
    <row r="50" spans="1:6" ht="15">
      <c r="A50" s="15">
        <v>3.11</v>
      </c>
      <c r="B50" s="19" t="s">
        <v>117</v>
      </c>
      <c r="C50" s="16"/>
      <c r="D50" s="16">
        <f t="shared" si="2"/>
        <v>20000</v>
      </c>
      <c r="E50" s="16">
        <f t="shared" si="3"/>
        <v>2000</v>
      </c>
      <c r="F50" s="16">
        <v>18000</v>
      </c>
    </row>
    <row r="51" spans="1:6" ht="46.5">
      <c r="A51" s="15">
        <v>3.12</v>
      </c>
      <c r="B51" s="19" t="s">
        <v>118</v>
      </c>
      <c r="C51" s="16"/>
      <c r="D51" s="16">
        <f t="shared" si="2"/>
        <v>44444.444444444445</v>
      </c>
      <c r="E51" s="16">
        <f t="shared" si="3"/>
        <v>4444.444444444444</v>
      </c>
      <c r="F51" s="16">
        <v>40000</v>
      </c>
    </row>
    <row r="52" spans="1:7" ht="15">
      <c r="A52" s="2">
        <v>4</v>
      </c>
      <c r="B52" s="26" t="s">
        <v>15</v>
      </c>
      <c r="C52" s="3">
        <v>950000</v>
      </c>
      <c r="D52" s="3">
        <f>SUM(D53:D60)</f>
        <v>544444.4444444444</v>
      </c>
      <c r="E52" s="3">
        <f>SUM(E53:E60)</f>
        <v>54444.44444444445</v>
      </c>
      <c r="F52" s="3">
        <f>SUM(F53:F60)</f>
        <v>490000</v>
      </c>
      <c r="G52" s="12"/>
    </row>
    <row r="53" spans="1:6" ht="30.75">
      <c r="A53" s="15">
        <v>4.1</v>
      </c>
      <c r="B53" s="19" t="s">
        <v>121</v>
      </c>
      <c r="C53" s="17"/>
      <c r="D53" s="16">
        <f aca="true" t="shared" si="4" ref="D53:D60">F53*100/90</f>
        <v>111111.11111111111</v>
      </c>
      <c r="E53" s="16">
        <f aca="true" t="shared" si="5" ref="E53:E60">D53*10%</f>
        <v>11111.111111111111</v>
      </c>
      <c r="F53" s="16">
        <v>100000</v>
      </c>
    </row>
    <row r="54" spans="1:6" ht="46.5">
      <c r="A54" s="15">
        <v>4.2</v>
      </c>
      <c r="B54" s="19" t="s">
        <v>82</v>
      </c>
      <c r="C54" s="17"/>
      <c r="D54" s="16">
        <f t="shared" si="4"/>
        <v>88888.88888888889</v>
      </c>
      <c r="E54" s="16">
        <f t="shared" si="5"/>
        <v>8888.888888888889</v>
      </c>
      <c r="F54" s="16">
        <v>80000</v>
      </c>
    </row>
    <row r="55" spans="1:6" ht="46.5">
      <c r="A55" s="15">
        <v>4.3</v>
      </c>
      <c r="B55" s="19" t="s">
        <v>59</v>
      </c>
      <c r="C55" s="17"/>
      <c r="D55" s="16">
        <f t="shared" si="4"/>
        <v>55555.555555555555</v>
      </c>
      <c r="E55" s="16">
        <f t="shared" si="5"/>
        <v>5555.555555555556</v>
      </c>
      <c r="F55" s="16">
        <v>50000</v>
      </c>
    </row>
    <row r="56" spans="1:6" ht="30.75">
      <c r="A56" s="15">
        <v>4.4</v>
      </c>
      <c r="B56" s="19" t="s">
        <v>122</v>
      </c>
      <c r="C56" s="16"/>
      <c r="D56" s="16">
        <f t="shared" si="4"/>
        <v>33333.333333333336</v>
      </c>
      <c r="E56" s="16">
        <f t="shared" si="5"/>
        <v>3333.333333333334</v>
      </c>
      <c r="F56" s="16">
        <v>30000</v>
      </c>
    </row>
    <row r="57" spans="1:6" ht="46.5">
      <c r="A57" s="15">
        <v>4.5</v>
      </c>
      <c r="B57" s="19" t="s">
        <v>73</v>
      </c>
      <c r="C57" s="17"/>
      <c r="D57" s="16">
        <f t="shared" si="4"/>
        <v>77777.77777777778</v>
      </c>
      <c r="E57" s="16">
        <f t="shared" si="5"/>
        <v>7777.777777777778</v>
      </c>
      <c r="F57" s="16">
        <v>70000</v>
      </c>
    </row>
    <row r="58" spans="1:6" ht="15">
      <c r="A58" s="15">
        <v>4.6</v>
      </c>
      <c r="B58" s="19" t="s">
        <v>123</v>
      </c>
      <c r="C58" s="16"/>
      <c r="D58" s="17">
        <f t="shared" si="4"/>
        <v>77777.77777777778</v>
      </c>
      <c r="E58" s="16">
        <f t="shared" si="5"/>
        <v>7777.777777777778</v>
      </c>
      <c r="F58" s="16">
        <v>70000</v>
      </c>
    </row>
    <row r="59" spans="1:6" ht="15">
      <c r="A59" s="15">
        <v>4.7</v>
      </c>
      <c r="B59" s="19" t="s">
        <v>90</v>
      </c>
      <c r="C59" s="16"/>
      <c r="D59" s="17">
        <f t="shared" si="4"/>
        <v>33333.333333333336</v>
      </c>
      <c r="E59" s="16">
        <f t="shared" si="5"/>
        <v>3333.333333333334</v>
      </c>
      <c r="F59" s="16">
        <v>30000</v>
      </c>
    </row>
    <row r="60" spans="1:6" ht="15">
      <c r="A60" s="15">
        <v>4.8</v>
      </c>
      <c r="B60" s="19" t="s">
        <v>120</v>
      </c>
      <c r="C60" s="16"/>
      <c r="D60" s="17">
        <f t="shared" si="4"/>
        <v>66666.66666666667</v>
      </c>
      <c r="E60" s="16">
        <f t="shared" si="5"/>
        <v>6666.666666666668</v>
      </c>
      <c r="F60" s="16">
        <v>60000</v>
      </c>
    </row>
    <row r="61" spans="1:7" ht="15">
      <c r="A61" s="14">
        <v>5</v>
      </c>
      <c r="B61" s="20" t="s">
        <v>41</v>
      </c>
      <c r="C61" s="13">
        <v>250000</v>
      </c>
      <c r="D61" s="13">
        <f>SUM(D62:D62)</f>
        <v>166666.66666666666</v>
      </c>
      <c r="E61" s="13">
        <f>SUM(E62:E62)</f>
        <v>16666.666666666668</v>
      </c>
      <c r="F61" s="13">
        <f>SUM(F62:F62)</f>
        <v>150000</v>
      </c>
      <c r="G61" s="11"/>
    </row>
    <row r="62" spans="1:6" ht="46.5">
      <c r="A62" s="31">
        <v>5.1</v>
      </c>
      <c r="B62" s="38" t="s">
        <v>83</v>
      </c>
      <c r="C62" s="32"/>
      <c r="D62" s="32">
        <f>F62*100/90</f>
        <v>166666.66666666666</v>
      </c>
      <c r="E62" s="32">
        <f>D62*10%</f>
        <v>16666.666666666668</v>
      </c>
      <c r="F62" s="32">
        <v>150000</v>
      </c>
    </row>
    <row r="63" spans="1:7" ht="15">
      <c r="A63" s="2">
        <v>6</v>
      </c>
      <c r="B63" s="26" t="s">
        <v>16</v>
      </c>
      <c r="C63" s="3">
        <v>129500</v>
      </c>
      <c r="D63" s="3">
        <f>SUM(D64:D67)</f>
        <v>105000</v>
      </c>
      <c r="E63" s="3">
        <f>SUM(E64:E67)</f>
        <v>10500</v>
      </c>
      <c r="F63" s="3">
        <f>SUM(F64:F67)</f>
        <v>94500</v>
      </c>
      <c r="G63" s="11"/>
    </row>
    <row r="64" spans="1:10" ht="30.75">
      <c r="A64" s="28">
        <v>6.1</v>
      </c>
      <c r="B64" s="33" t="s">
        <v>143</v>
      </c>
      <c r="C64" s="29"/>
      <c r="D64" s="29">
        <f>F64*100/90</f>
        <v>50000</v>
      </c>
      <c r="E64" s="29">
        <f>D64*10%</f>
        <v>5000</v>
      </c>
      <c r="F64" s="29">
        <v>45000</v>
      </c>
      <c r="J64" s="54"/>
    </row>
    <row r="65" spans="1:6" ht="62.25">
      <c r="A65" s="15">
        <v>6.3</v>
      </c>
      <c r="B65" s="21" t="s">
        <v>36</v>
      </c>
      <c r="C65" s="16"/>
      <c r="D65" s="16">
        <f>F65*100/90</f>
        <v>15000</v>
      </c>
      <c r="E65" s="16">
        <f>D65*10%</f>
        <v>1500</v>
      </c>
      <c r="F65" s="16">
        <v>13500</v>
      </c>
    </row>
    <row r="66" spans="1:6" ht="62.25">
      <c r="A66" s="15">
        <v>6.5</v>
      </c>
      <c r="B66" s="21" t="s">
        <v>144</v>
      </c>
      <c r="C66" s="16"/>
      <c r="D66" s="16">
        <f>F66*100/90</f>
        <v>20000</v>
      </c>
      <c r="E66" s="16">
        <f>D66*10%</f>
        <v>2000</v>
      </c>
      <c r="F66" s="16">
        <v>18000</v>
      </c>
    </row>
    <row r="67" spans="1:6" ht="62.25">
      <c r="A67" s="15">
        <v>6.6</v>
      </c>
      <c r="B67" s="21" t="s">
        <v>94</v>
      </c>
      <c r="C67" s="16"/>
      <c r="D67" s="16">
        <f>F67*100/90</f>
        <v>20000</v>
      </c>
      <c r="E67" s="16">
        <f>D67*10%</f>
        <v>2000</v>
      </c>
      <c r="F67" s="16">
        <v>18000</v>
      </c>
    </row>
    <row r="68" spans="1:7" ht="15">
      <c r="A68" s="14">
        <v>7</v>
      </c>
      <c r="B68" s="20" t="s">
        <v>17</v>
      </c>
      <c r="C68" s="13">
        <v>93000</v>
      </c>
      <c r="D68" s="13">
        <f>SUM(D69:D70)</f>
        <v>52222.22222222222</v>
      </c>
      <c r="E68" s="13">
        <f>SUM(E69:E70)</f>
        <v>5222.222222222223</v>
      </c>
      <c r="F68" s="13">
        <f>SUM(F69:F70)</f>
        <v>47000</v>
      </c>
      <c r="G68" s="11"/>
    </row>
    <row r="69" spans="1:6" ht="30.75">
      <c r="A69" s="15">
        <v>7.1</v>
      </c>
      <c r="B69" s="19" t="s">
        <v>124</v>
      </c>
      <c r="C69" s="16"/>
      <c r="D69" s="16">
        <f>F69*100/90</f>
        <v>22222.222222222223</v>
      </c>
      <c r="E69" s="16">
        <f>D69*10%</f>
        <v>2222.222222222222</v>
      </c>
      <c r="F69" s="16">
        <v>20000</v>
      </c>
    </row>
    <row r="70" spans="1:6" ht="30.75">
      <c r="A70" s="31">
        <v>7.2</v>
      </c>
      <c r="B70" s="38" t="s">
        <v>91</v>
      </c>
      <c r="C70" s="32"/>
      <c r="D70" s="32">
        <f>F70*100/90</f>
        <v>30000</v>
      </c>
      <c r="E70" s="32">
        <f>D70*10%</f>
        <v>3000</v>
      </c>
      <c r="F70" s="32">
        <v>27000</v>
      </c>
    </row>
    <row r="71" spans="1:7" ht="15">
      <c r="A71" s="2">
        <v>8</v>
      </c>
      <c r="B71" s="26" t="s">
        <v>18</v>
      </c>
      <c r="C71" s="3">
        <v>64550</v>
      </c>
      <c r="D71" s="3">
        <f>SUM(D72:D76)</f>
        <v>98888.8888888889</v>
      </c>
      <c r="E71" s="3">
        <f>SUM(E72:E76)</f>
        <v>9888.888888888887</v>
      </c>
      <c r="F71" s="3">
        <f>SUM(F72:F76)</f>
        <v>89000</v>
      </c>
      <c r="G71" s="12"/>
    </row>
    <row r="72" spans="1:6" ht="62.25">
      <c r="A72" s="28">
        <v>8.1</v>
      </c>
      <c r="B72" s="39" t="s">
        <v>161</v>
      </c>
      <c r="C72" s="29"/>
      <c r="D72" s="29">
        <f>F72*100/90</f>
        <v>55555.555555555555</v>
      </c>
      <c r="E72" s="29">
        <f>D72*10%</f>
        <v>5555.555555555556</v>
      </c>
      <c r="F72" s="29">
        <v>50000</v>
      </c>
    </row>
    <row r="73" spans="1:6" ht="30.75">
      <c r="A73" s="15">
        <v>8.2</v>
      </c>
      <c r="B73" s="22" t="s">
        <v>37</v>
      </c>
      <c r="C73" s="16"/>
      <c r="D73" s="16">
        <f>F73*100/90</f>
        <v>10000</v>
      </c>
      <c r="E73" s="16">
        <f>D73*10%</f>
        <v>1000</v>
      </c>
      <c r="F73" s="16">
        <v>9000</v>
      </c>
    </row>
    <row r="74" spans="1:9" ht="46.5">
      <c r="A74" s="15">
        <v>8.3</v>
      </c>
      <c r="B74" s="23" t="s">
        <v>19</v>
      </c>
      <c r="C74" s="16"/>
      <c r="D74" s="16">
        <f>F74*100/90</f>
        <v>22222.222222222223</v>
      </c>
      <c r="E74" s="16">
        <f>D74*10%</f>
        <v>2222.222222222222</v>
      </c>
      <c r="F74" s="16">
        <v>20000</v>
      </c>
      <c r="I74" s="54"/>
    </row>
    <row r="75" spans="1:6" ht="15">
      <c r="A75" s="15">
        <v>8.4</v>
      </c>
      <c r="B75" s="23" t="s">
        <v>38</v>
      </c>
      <c r="C75" s="16"/>
      <c r="D75" s="16">
        <f>F75*100/90</f>
        <v>5555.555555555556</v>
      </c>
      <c r="E75" s="16">
        <f>D75*10%</f>
        <v>555.5555555555555</v>
      </c>
      <c r="F75" s="16">
        <v>5000</v>
      </c>
    </row>
    <row r="76" spans="1:6" ht="30.75">
      <c r="A76" s="31">
        <v>8.5</v>
      </c>
      <c r="B76" s="40" t="s">
        <v>69</v>
      </c>
      <c r="C76" s="32"/>
      <c r="D76" s="32">
        <f>F76*100/90</f>
        <v>5555.555555555556</v>
      </c>
      <c r="E76" s="32">
        <f>D76*10%</f>
        <v>555.5555555555555</v>
      </c>
      <c r="F76" s="32">
        <v>5000</v>
      </c>
    </row>
    <row r="77" spans="1:7" ht="46.5">
      <c r="A77" s="2">
        <v>9</v>
      </c>
      <c r="B77" s="26" t="s">
        <v>84</v>
      </c>
      <c r="C77" s="3">
        <v>615000</v>
      </c>
      <c r="D77" s="3">
        <f>SUM(D78:D86)</f>
        <v>683333.3333333333</v>
      </c>
      <c r="E77" s="3">
        <f>SUM(E78:E86)</f>
        <v>68333.33333333334</v>
      </c>
      <c r="F77" s="3">
        <f>SUM(F78:F86)</f>
        <v>615000</v>
      </c>
      <c r="G77" s="11"/>
    </row>
    <row r="78" spans="1:6" ht="15">
      <c r="A78" s="28">
        <v>9.1</v>
      </c>
      <c r="B78" s="33" t="s">
        <v>60</v>
      </c>
      <c r="C78" s="29"/>
      <c r="D78" s="29">
        <f aca="true" t="shared" si="6" ref="D78:D86">F78*100/90</f>
        <v>77777.77777777778</v>
      </c>
      <c r="E78" s="29">
        <f aca="true" t="shared" si="7" ref="E78:E86">D78*10%</f>
        <v>7777.777777777778</v>
      </c>
      <c r="F78" s="29">
        <v>70000</v>
      </c>
    </row>
    <row r="79" spans="1:6" ht="15">
      <c r="A79" s="15">
        <v>9.2</v>
      </c>
      <c r="B79" s="19" t="s">
        <v>61</v>
      </c>
      <c r="C79" s="16"/>
      <c r="D79" s="16">
        <f t="shared" si="6"/>
        <v>55555.555555555555</v>
      </c>
      <c r="E79" s="16">
        <f t="shared" si="7"/>
        <v>5555.555555555556</v>
      </c>
      <c r="F79" s="16">
        <v>50000</v>
      </c>
    </row>
    <row r="80" spans="1:6" ht="15">
      <c r="A80" s="15">
        <v>9.3</v>
      </c>
      <c r="B80" s="19" t="s">
        <v>62</v>
      </c>
      <c r="C80" s="16"/>
      <c r="D80" s="16">
        <f t="shared" si="6"/>
        <v>55555.555555555555</v>
      </c>
      <c r="E80" s="16">
        <f t="shared" si="7"/>
        <v>5555.555555555556</v>
      </c>
      <c r="F80" s="16">
        <v>50000</v>
      </c>
    </row>
    <row r="81" spans="1:6" ht="15">
      <c r="A81" s="15">
        <v>9.4</v>
      </c>
      <c r="B81" s="19" t="s">
        <v>63</v>
      </c>
      <c r="C81" s="16"/>
      <c r="D81" s="16">
        <f t="shared" si="6"/>
        <v>55555.555555555555</v>
      </c>
      <c r="E81" s="16">
        <f t="shared" si="7"/>
        <v>5555.555555555556</v>
      </c>
      <c r="F81" s="16">
        <v>50000</v>
      </c>
    </row>
    <row r="82" spans="1:6" ht="15">
      <c r="A82" s="15">
        <v>9.5</v>
      </c>
      <c r="B82" s="19" t="s">
        <v>64</v>
      </c>
      <c r="C82" s="16"/>
      <c r="D82" s="16">
        <f t="shared" si="6"/>
        <v>133333.33333333334</v>
      </c>
      <c r="E82" s="16">
        <f t="shared" si="7"/>
        <v>13333.333333333336</v>
      </c>
      <c r="F82" s="16">
        <v>120000</v>
      </c>
    </row>
    <row r="83" spans="1:6" ht="15">
      <c r="A83" s="15">
        <v>9.6</v>
      </c>
      <c r="B83" s="19" t="s">
        <v>67</v>
      </c>
      <c r="C83" s="16"/>
      <c r="D83" s="16">
        <f t="shared" si="6"/>
        <v>27777.777777777777</v>
      </c>
      <c r="E83" s="16">
        <f t="shared" si="7"/>
        <v>2777.777777777778</v>
      </c>
      <c r="F83" s="16">
        <v>25000</v>
      </c>
    </row>
    <row r="84" spans="1:6" ht="15">
      <c r="A84" s="15">
        <v>9.7</v>
      </c>
      <c r="B84" s="19" t="s">
        <v>65</v>
      </c>
      <c r="C84" s="16"/>
      <c r="D84" s="16">
        <f t="shared" si="6"/>
        <v>27777.777777777777</v>
      </c>
      <c r="E84" s="16">
        <f t="shared" si="7"/>
        <v>2777.777777777778</v>
      </c>
      <c r="F84" s="16">
        <v>25000</v>
      </c>
    </row>
    <row r="85" spans="1:6" ht="15">
      <c r="A85" s="15">
        <v>9.8</v>
      </c>
      <c r="B85" s="19" t="s">
        <v>66</v>
      </c>
      <c r="C85" s="16"/>
      <c r="D85" s="16">
        <f t="shared" si="6"/>
        <v>27777.777777777777</v>
      </c>
      <c r="E85" s="16">
        <f t="shared" si="7"/>
        <v>2777.777777777778</v>
      </c>
      <c r="F85" s="16">
        <v>25000</v>
      </c>
    </row>
    <row r="86" spans="1:6" ht="62.25">
      <c r="A86" s="42">
        <v>9.9</v>
      </c>
      <c r="B86" s="38" t="s">
        <v>145</v>
      </c>
      <c r="C86" s="16"/>
      <c r="D86" s="32">
        <f t="shared" si="6"/>
        <v>222222.22222222222</v>
      </c>
      <c r="E86" s="32">
        <f t="shared" si="7"/>
        <v>22222.222222222223</v>
      </c>
      <c r="F86" s="32">
        <v>200000</v>
      </c>
    </row>
    <row r="87" spans="1:7" ht="15">
      <c r="A87" s="2">
        <v>10</v>
      </c>
      <c r="B87" s="26" t="s">
        <v>74</v>
      </c>
      <c r="C87" s="3">
        <v>425000</v>
      </c>
      <c r="D87" s="3">
        <f>D88+D90</f>
        <v>472222.2222222222</v>
      </c>
      <c r="E87" s="3">
        <f>E88+E90</f>
        <v>47222.22222222222</v>
      </c>
      <c r="F87" s="3">
        <f>F88+F90</f>
        <v>425000</v>
      </c>
      <c r="G87" s="12"/>
    </row>
    <row r="88" spans="1:7" s="6" customFormat="1" ht="15.75">
      <c r="A88" s="35">
        <v>10.1</v>
      </c>
      <c r="B88" s="36" t="s">
        <v>75</v>
      </c>
      <c r="C88" s="37">
        <v>175000</v>
      </c>
      <c r="D88" s="37">
        <f>SUM(D89:D89)</f>
        <v>277777.77777777775</v>
      </c>
      <c r="E88" s="37">
        <f>SUM(E89:E89)</f>
        <v>27777.777777777777</v>
      </c>
      <c r="F88" s="37">
        <f>SUM(F89:F89)</f>
        <v>250000</v>
      </c>
      <c r="G88" s="75"/>
    </row>
    <row r="89" spans="1:9" ht="78">
      <c r="A89" s="43" t="s">
        <v>76</v>
      </c>
      <c r="B89" s="44" t="s">
        <v>95</v>
      </c>
      <c r="C89" s="45"/>
      <c r="D89" s="45">
        <f>F89*100/90</f>
        <v>277777.77777777775</v>
      </c>
      <c r="E89" s="45">
        <f>D89*10%</f>
        <v>27777.777777777777</v>
      </c>
      <c r="F89" s="45">
        <v>250000</v>
      </c>
      <c r="G89" s="12"/>
      <c r="I89" s="1" t="s">
        <v>47</v>
      </c>
    </row>
    <row r="90" spans="1:7" s="6" customFormat="1" ht="15.75">
      <c r="A90" s="35">
        <v>10.2</v>
      </c>
      <c r="B90" s="36" t="s">
        <v>77</v>
      </c>
      <c r="C90" s="37">
        <v>250000</v>
      </c>
      <c r="D90" s="37">
        <f>SUM(D91:D92)</f>
        <v>194444.44444444444</v>
      </c>
      <c r="E90" s="37">
        <f>SUM(E91:E92)</f>
        <v>19444.444444444445</v>
      </c>
      <c r="F90" s="37">
        <f>SUM(F91:F92)</f>
        <v>175000</v>
      </c>
      <c r="G90" s="75"/>
    </row>
    <row r="91" spans="1:7" ht="30.75">
      <c r="A91" s="43" t="s">
        <v>78</v>
      </c>
      <c r="B91" s="44" t="s">
        <v>96</v>
      </c>
      <c r="C91" s="45"/>
      <c r="D91" s="45">
        <f>F91*100/90</f>
        <v>111111.11111111111</v>
      </c>
      <c r="E91" s="45">
        <f>D91*10%</f>
        <v>11111.111111111111</v>
      </c>
      <c r="F91" s="45">
        <v>100000</v>
      </c>
      <c r="G91" s="12"/>
    </row>
    <row r="92" spans="1:7" ht="46.5">
      <c r="A92" s="43" t="s">
        <v>79</v>
      </c>
      <c r="B92" s="44" t="s">
        <v>146</v>
      </c>
      <c r="C92" s="45"/>
      <c r="D92" s="45">
        <f>F92*100/90</f>
        <v>83333.33333333333</v>
      </c>
      <c r="E92" s="32">
        <f>D92*10%</f>
        <v>8333.333333333334</v>
      </c>
      <c r="F92" s="32">
        <v>75000</v>
      </c>
      <c r="G92" s="12"/>
    </row>
    <row r="93" spans="1:7" ht="15">
      <c r="A93" s="2">
        <v>11</v>
      </c>
      <c r="B93" s="26" t="s">
        <v>20</v>
      </c>
      <c r="C93" s="3">
        <v>135000</v>
      </c>
      <c r="D93" s="3">
        <f>F93*100/90</f>
        <v>150000</v>
      </c>
      <c r="E93" s="3">
        <f>D93*10%</f>
        <v>15000</v>
      </c>
      <c r="F93" s="3">
        <v>135000</v>
      </c>
      <c r="G93" s="12"/>
    </row>
    <row r="94" spans="1:6" ht="30.75">
      <c r="A94" s="49">
        <v>11.1</v>
      </c>
      <c r="B94" s="50" t="s">
        <v>97</v>
      </c>
      <c r="C94" s="51"/>
      <c r="D94" s="51">
        <f>F94*100/90</f>
        <v>150000</v>
      </c>
      <c r="E94" s="51">
        <f>D94*10%</f>
        <v>15000</v>
      </c>
      <c r="F94" s="51">
        <v>135000</v>
      </c>
    </row>
    <row r="95" spans="1:7" ht="15">
      <c r="A95" s="46">
        <v>12</v>
      </c>
      <c r="B95" s="47" t="s">
        <v>98</v>
      </c>
      <c r="C95" s="48">
        <v>400000</v>
      </c>
      <c r="D95" s="48">
        <f>SUM(D96:D111)</f>
        <v>388888.888888889</v>
      </c>
      <c r="E95" s="48">
        <f>SUM(E96:E111)</f>
        <v>38888.88888888889</v>
      </c>
      <c r="F95" s="48">
        <f>SUM(F96:F111)</f>
        <v>350000</v>
      </c>
      <c r="G95" s="11"/>
    </row>
    <row r="96" spans="1:6" ht="15">
      <c r="A96" s="28">
        <v>13.1</v>
      </c>
      <c r="B96" s="33" t="s">
        <v>43</v>
      </c>
      <c r="C96" s="29"/>
      <c r="D96" s="29">
        <f aca="true" t="shared" si="8" ref="D96:D124">F96*100/90</f>
        <v>22222.222222222223</v>
      </c>
      <c r="E96" s="29">
        <f aca="true" t="shared" si="9" ref="E96:E124">D96*10%</f>
        <v>2222.222222222222</v>
      </c>
      <c r="F96" s="29">
        <v>20000</v>
      </c>
    </row>
    <row r="97" spans="1:6" ht="15">
      <c r="A97" s="28">
        <v>13.2</v>
      </c>
      <c r="B97" s="19" t="s">
        <v>147</v>
      </c>
      <c r="C97" s="29"/>
      <c r="D97" s="29">
        <f t="shared" si="8"/>
        <v>22222.222222222223</v>
      </c>
      <c r="E97" s="29">
        <f t="shared" si="9"/>
        <v>2222.222222222222</v>
      </c>
      <c r="F97" s="29">
        <v>20000</v>
      </c>
    </row>
    <row r="98" spans="1:6" ht="15">
      <c r="A98" s="28">
        <v>13.3</v>
      </c>
      <c r="B98" s="19" t="s">
        <v>148</v>
      </c>
      <c r="C98" s="29"/>
      <c r="D98" s="29">
        <f t="shared" si="8"/>
        <v>22222.222222222223</v>
      </c>
      <c r="E98" s="29">
        <f t="shared" si="9"/>
        <v>2222.222222222222</v>
      </c>
      <c r="F98" s="29">
        <v>20000</v>
      </c>
    </row>
    <row r="99" spans="1:6" ht="15">
      <c r="A99" s="28">
        <v>13.4</v>
      </c>
      <c r="B99" s="19" t="s">
        <v>149</v>
      </c>
      <c r="C99" s="29"/>
      <c r="D99" s="29">
        <f t="shared" si="8"/>
        <v>22222.222222222223</v>
      </c>
      <c r="E99" s="29">
        <f t="shared" si="9"/>
        <v>2222.222222222222</v>
      </c>
      <c r="F99" s="29">
        <v>20000</v>
      </c>
    </row>
    <row r="100" spans="1:6" ht="15">
      <c r="A100" s="28">
        <v>13.5</v>
      </c>
      <c r="B100" s="19" t="s">
        <v>150</v>
      </c>
      <c r="C100" s="29"/>
      <c r="D100" s="29">
        <f t="shared" si="8"/>
        <v>22222.222222222223</v>
      </c>
      <c r="E100" s="29">
        <f t="shared" si="9"/>
        <v>2222.222222222222</v>
      </c>
      <c r="F100" s="29">
        <v>20000</v>
      </c>
    </row>
    <row r="101" spans="1:6" ht="15">
      <c r="A101" s="28">
        <v>13.6</v>
      </c>
      <c r="B101" s="19" t="s">
        <v>151</v>
      </c>
      <c r="C101" s="29"/>
      <c r="D101" s="29">
        <f t="shared" si="8"/>
        <v>22222.222222222223</v>
      </c>
      <c r="E101" s="29">
        <f t="shared" si="9"/>
        <v>2222.222222222222</v>
      </c>
      <c r="F101" s="29">
        <v>20000</v>
      </c>
    </row>
    <row r="102" spans="1:6" ht="15">
      <c r="A102" s="28">
        <v>13.7</v>
      </c>
      <c r="B102" s="19" t="s">
        <v>152</v>
      </c>
      <c r="C102" s="29"/>
      <c r="D102" s="29">
        <f t="shared" si="8"/>
        <v>22222.222222222223</v>
      </c>
      <c r="E102" s="29">
        <f t="shared" si="9"/>
        <v>2222.222222222222</v>
      </c>
      <c r="F102" s="29">
        <v>20000</v>
      </c>
    </row>
    <row r="103" spans="1:6" ht="15">
      <c r="A103" s="28">
        <v>13.8</v>
      </c>
      <c r="B103" s="19" t="s">
        <v>153</v>
      </c>
      <c r="C103" s="29"/>
      <c r="D103" s="29">
        <f t="shared" si="8"/>
        <v>22222.222222222223</v>
      </c>
      <c r="E103" s="29">
        <f t="shared" si="9"/>
        <v>2222.222222222222</v>
      </c>
      <c r="F103" s="29">
        <v>20000</v>
      </c>
    </row>
    <row r="104" spans="1:6" ht="15">
      <c r="A104" s="28">
        <v>13.9</v>
      </c>
      <c r="B104" s="19" t="s">
        <v>154</v>
      </c>
      <c r="C104" s="29"/>
      <c r="D104" s="29">
        <f t="shared" si="8"/>
        <v>22222.222222222223</v>
      </c>
      <c r="E104" s="29">
        <f t="shared" si="9"/>
        <v>2222.222222222222</v>
      </c>
      <c r="F104" s="29">
        <v>20000</v>
      </c>
    </row>
    <row r="105" spans="1:6" ht="15">
      <c r="A105" s="24">
        <v>13.1</v>
      </c>
      <c r="B105" s="19" t="s">
        <v>155</v>
      </c>
      <c r="C105" s="29"/>
      <c r="D105" s="29">
        <f t="shared" si="8"/>
        <v>22222.222222222223</v>
      </c>
      <c r="E105" s="29">
        <f t="shared" si="9"/>
        <v>2222.222222222222</v>
      </c>
      <c r="F105" s="29">
        <v>20000</v>
      </c>
    </row>
    <row r="106" spans="1:6" ht="15">
      <c r="A106" s="15">
        <v>13.11</v>
      </c>
      <c r="B106" s="19" t="s">
        <v>156</v>
      </c>
      <c r="C106" s="29"/>
      <c r="D106" s="29">
        <f t="shared" si="8"/>
        <v>22222.222222222223</v>
      </c>
      <c r="E106" s="29">
        <f t="shared" si="9"/>
        <v>2222.222222222222</v>
      </c>
      <c r="F106" s="29">
        <v>20000</v>
      </c>
    </row>
    <row r="107" spans="1:6" ht="15">
      <c r="A107" s="15">
        <v>13.12</v>
      </c>
      <c r="B107" s="19" t="s">
        <v>157</v>
      </c>
      <c r="C107" s="29"/>
      <c r="D107" s="29">
        <f t="shared" si="8"/>
        <v>22222.222222222223</v>
      </c>
      <c r="E107" s="29">
        <f t="shared" si="9"/>
        <v>2222.222222222222</v>
      </c>
      <c r="F107" s="29">
        <v>20000</v>
      </c>
    </row>
    <row r="108" spans="1:6" ht="15">
      <c r="A108" s="15">
        <v>13.13</v>
      </c>
      <c r="B108" s="19" t="s">
        <v>158</v>
      </c>
      <c r="C108" s="29"/>
      <c r="D108" s="29">
        <f t="shared" si="8"/>
        <v>22222.222222222223</v>
      </c>
      <c r="E108" s="29">
        <f t="shared" si="9"/>
        <v>2222.222222222222</v>
      </c>
      <c r="F108" s="29">
        <v>20000</v>
      </c>
    </row>
    <row r="109" spans="1:6" ht="15">
      <c r="A109" s="15">
        <v>13.14</v>
      </c>
      <c r="B109" s="19" t="s">
        <v>21</v>
      </c>
      <c r="C109" s="16"/>
      <c r="D109" s="16">
        <f t="shared" si="8"/>
        <v>22222.222222222223</v>
      </c>
      <c r="E109" s="16">
        <f t="shared" si="9"/>
        <v>2222.222222222222</v>
      </c>
      <c r="F109" s="16">
        <v>20000</v>
      </c>
    </row>
    <row r="110" spans="1:6" ht="15">
      <c r="A110" s="15">
        <v>13.15</v>
      </c>
      <c r="B110" s="19" t="s">
        <v>22</v>
      </c>
      <c r="C110" s="16"/>
      <c r="D110" s="16">
        <f t="shared" si="8"/>
        <v>22222.222222222223</v>
      </c>
      <c r="E110" s="16">
        <f t="shared" si="9"/>
        <v>2222.222222222222</v>
      </c>
      <c r="F110" s="16">
        <v>20000</v>
      </c>
    </row>
    <row r="111" spans="1:6" ht="15">
      <c r="A111" s="15">
        <v>13.16</v>
      </c>
      <c r="B111" s="19" t="s">
        <v>23</v>
      </c>
      <c r="C111" s="16"/>
      <c r="D111" s="16">
        <f t="shared" si="8"/>
        <v>55555.555555555555</v>
      </c>
      <c r="E111" s="16">
        <f t="shared" si="9"/>
        <v>5555.555555555556</v>
      </c>
      <c r="F111" s="16">
        <v>50000</v>
      </c>
    </row>
    <row r="112" spans="1:6" ht="62.25">
      <c r="A112" s="46">
        <v>13</v>
      </c>
      <c r="B112" s="47" t="s">
        <v>85</v>
      </c>
      <c r="C112" s="55">
        <v>600000</v>
      </c>
      <c r="D112" s="48">
        <f t="shared" si="8"/>
        <v>666666.6666666666</v>
      </c>
      <c r="E112" s="48">
        <f t="shared" si="9"/>
        <v>66666.66666666667</v>
      </c>
      <c r="F112" s="48">
        <v>600000</v>
      </c>
    </row>
    <row r="113" spans="1:6" ht="15">
      <c r="A113" s="2">
        <v>14</v>
      </c>
      <c r="B113" s="26" t="s">
        <v>86</v>
      </c>
      <c r="C113" s="3">
        <v>725830</v>
      </c>
      <c r="D113" s="3">
        <f t="shared" si="8"/>
        <v>611888.8888888889</v>
      </c>
      <c r="E113" s="3">
        <f t="shared" si="9"/>
        <v>61188.88888888889</v>
      </c>
      <c r="F113" s="3">
        <v>550700</v>
      </c>
    </row>
    <row r="114" spans="1:6" ht="30.75">
      <c r="A114" s="2" t="s">
        <v>24</v>
      </c>
      <c r="B114" s="26" t="s">
        <v>42</v>
      </c>
      <c r="C114" s="3">
        <v>690000</v>
      </c>
      <c r="D114" s="3">
        <f>SUM(D115:D124)</f>
        <v>688888.8888888889</v>
      </c>
      <c r="E114" s="3">
        <f>SUM(E115:E124)</f>
        <v>68888.88888888888</v>
      </c>
      <c r="F114" s="3">
        <f>SUM(F115:F124)</f>
        <v>620000</v>
      </c>
    </row>
    <row r="115" spans="1:6" ht="15">
      <c r="A115" s="28">
        <v>1</v>
      </c>
      <c r="B115" s="33" t="s">
        <v>26</v>
      </c>
      <c r="C115" s="29"/>
      <c r="D115" s="29">
        <f t="shared" si="8"/>
        <v>88888.88888888889</v>
      </c>
      <c r="E115" s="29">
        <f t="shared" si="9"/>
        <v>8888.888888888889</v>
      </c>
      <c r="F115" s="29">
        <v>80000</v>
      </c>
    </row>
    <row r="116" spans="1:6" ht="15">
      <c r="A116" s="15">
        <v>2</v>
      </c>
      <c r="B116" s="19" t="s">
        <v>27</v>
      </c>
      <c r="C116" s="16"/>
      <c r="D116" s="16">
        <f t="shared" si="8"/>
        <v>88888.88888888889</v>
      </c>
      <c r="E116" s="16">
        <f t="shared" si="9"/>
        <v>8888.888888888889</v>
      </c>
      <c r="F116" s="16">
        <v>80000</v>
      </c>
    </row>
    <row r="117" spans="1:6" ht="15">
      <c r="A117" s="15">
        <v>3</v>
      </c>
      <c r="B117" s="19" t="s">
        <v>28</v>
      </c>
      <c r="C117" s="16"/>
      <c r="D117" s="16">
        <f t="shared" si="8"/>
        <v>161111.11111111112</v>
      </c>
      <c r="E117" s="16">
        <f t="shared" si="9"/>
        <v>16111.111111111113</v>
      </c>
      <c r="F117" s="16">
        <v>145000</v>
      </c>
    </row>
    <row r="118" spans="1:6" ht="30.75">
      <c r="A118" s="15">
        <v>4</v>
      </c>
      <c r="B118" s="19" t="s">
        <v>48</v>
      </c>
      <c r="C118" s="16"/>
      <c r="D118" s="16">
        <f t="shared" si="8"/>
        <v>144444.44444444444</v>
      </c>
      <c r="E118" s="16">
        <f t="shared" si="9"/>
        <v>14444.444444444445</v>
      </c>
      <c r="F118" s="16">
        <v>130000</v>
      </c>
    </row>
    <row r="119" spans="1:6" ht="62.25">
      <c r="A119" s="15">
        <v>5</v>
      </c>
      <c r="B119" s="19" t="s">
        <v>159</v>
      </c>
      <c r="C119" s="16"/>
      <c r="D119" s="16">
        <f t="shared" si="8"/>
        <v>55555.555555555555</v>
      </c>
      <c r="E119" s="16">
        <f t="shared" si="9"/>
        <v>5555.555555555556</v>
      </c>
      <c r="F119" s="16">
        <v>50000</v>
      </c>
    </row>
    <row r="120" spans="1:6" ht="30.75">
      <c r="A120" s="15">
        <v>6</v>
      </c>
      <c r="B120" s="19" t="s">
        <v>125</v>
      </c>
      <c r="C120" s="16"/>
      <c r="D120" s="16">
        <f t="shared" si="8"/>
        <v>22222.222222222223</v>
      </c>
      <c r="E120" s="16">
        <f t="shared" si="9"/>
        <v>2222.222222222222</v>
      </c>
      <c r="F120" s="16">
        <v>20000</v>
      </c>
    </row>
    <row r="121" spans="1:6" ht="46.5">
      <c r="A121" s="15">
        <v>7</v>
      </c>
      <c r="B121" s="19" t="s">
        <v>45</v>
      </c>
      <c r="C121" s="16"/>
      <c r="D121" s="16">
        <f t="shared" si="8"/>
        <v>16666.666666666668</v>
      </c>
      <c r="E121" s="16">
        <f t="shared" si="9"/>
        <v>1666.666666666667</v>
      </c>
      <c r="F121" s="16">
        <v>15000</v>
      </c>
    </row>
    <row r="122" spans="1:6" ht="62.25">
      <c r="A122" s="15">
        <v>8</v>
      </c>
      <c r="B122" s="19" t="s">
        <v>29</v>
      </c>
      <c r="C122" s="16"/>
      <c r="D122" s="16">
        <f t="shared" si="8"/>
        <v>22222.222222222223</v>
      </c>
      <c r="E122" s="16">
        <f t="shared" si="9"/>
        <v>2222.222222222222</v>
      </c>
      <c r="F122" s="16">
        <v>20000</v>
      </c>
    </row>
    <row r="123" spans="1:6" ht="30.75">
      <c r="A123" s="15">
        <v>9</v>
      </c>
      <c r="B123" s="19" t="s">
        <v>160</v>
      </c>
      <c r="C123" s="16"/>
      <c r="D123" s="16">
        <f t="shared" si="8"/>
        <v>22222.222222222223</v>
      </c>
      <c r="E123" s="16">
        <f t="shared" si="9"/>
        <v>2222.222222222222</v>
      </c>
      <c r="F123" s="16">
        <v>20000</v>
      </c>
    </row>
    <row r="124" spans="1:6" ht="30.75">
      <c r="A124" s="15">
        <v>10</v>
      </c>
      <c r="B124" s="19" t="s">
        <v>46</v>
      </c>
      <c r="C124" s="16"/>
      <c r="D124" s="16">
        <f t="shared" si="8"/>
        <v>66666.66666666667</v>
      </c>
      <c r="E124" s="16">
        <f t="shared" si="9"/>
        <v>6666.666666666668</v>
      </c>
      <c r="F124" s="16">
        <v>60000</v>
      </c>
    </row>
    <row r="125" spans="1:6" ht="66.75" customHeight="1">
      <c r="A125" s="2" t="s">
        <v>25</v>
      </c>
      <c r="B125" s="26" t="s">
        <v>92</v>
      </c>
      <c r="C125" s="3">
        <f>C126+C130+C134</f>
        <v>4115000</v>
      </c>
      <c r="D125" s="3">
        <f>D126+D130+D134</f>
        <v>4905555.555555556</v>
      </c>
      <c r="E125" s="3">
        <f>E126+E130+E134</f>
        <v>490555.55555555556</v>
      </c>
      <c r="F125" s="3">
        <f>F126+F130+F134</f>
        <v>4415000</v>
      </c>
    </row>
    <row r="126" spans="1:6" ht="21.75" customHeight="1">
      <c r="A126" s="2">
        <v>1</v>
      </c>
      <c r="B126" s="58" t="s">
        <v>87</v>
      </c>
      <c r="C126" s="3">
        <v>1150000</v>
      </c>
      <c r="D126" s="3">
        <f>SUM(D127:D129)</f>
        <v>1388888.8888888888</v>
      </c>
      <c r="E126" s="3">
        <f>SUM(E127:E129)</f>
        <v>138888.8888888889</v>
      </c>
      <c r="F126" s="3">
        <f>SUM(F127:F129)</f>
        <v>1250000</v>
      </c>
    </row>
    <row r="127" spans="1:6" ht="46.5">
      <c r="A127" s="61">
        <v>1.1</v>
      </c>
      <c r="B127" s="62" t="s">
        <v>126</v>
      </c>
      <c r="C127" s="63"/>
      <c r="D127" s="64">
        <f>F127*100/90</f>
        <v>611111.1111111111</v>
      </c>
      <c r="E127" s="64">
        <f>D127*10%</f>
        <v>61111.11111111112</v>
      </c>
      <c r="F127" s="64">
        <v>550000</v>
      </c>
    </row>
    <row r="128" spans="1:6" ht="62.25">
      <c r="A128" s="41">
        <v>1.2</v>
      </c>
      <c r="B128" s="65" t="s">
        <v>127</v>
      </c>
      <c r="C128" s="57"/>
      <c r="D128" s="18">
        <f>F128*100/90</f>
        <v>444444.44444444444</v>
      </c>
      <c r="E128" s="18">
        <f>D128*10%</f>
        <v>44444.444444444445</v>
      </c>
      <c r="F128" s="18">
        <v>400000</v>
      </c>
    </row>
    <row r="129" spans="1:6" ht="46.5">
      <c r="A129" s="69">
        <v>1.3</v>
      </c>
      <c r="B129" s="66" t="s">
        <v>128</v>
      </c>
      <c r="C129" s="70"/>
      <c r="D129" s="53">
        <f>F129*100/90</f>
        <v>333333.3333333333</v>
      </c>
      <c r="E129" s="53">
        <f>D129*10%</f>
        <v>33333.333333333336</v>
      </c>
      <c r="F129" s="53">
        <v>300000</v>
      </c>
    </row>
    <row r="130" spans="1:6" s="7" customFormat="1" ht="34.5" customHeight="1">
      <c r="A130" s="68">
        <v>2</v>
      </c>
      <c r="B130" s="67" t="s">
        <v>88</v>
      </c>
      <c r="C130" s="48">
        <v>1655000</v>
      </c>
      <c r="D130" s="48">
        <f>SUM(D131:D133)</f>
        <v>1950000</v>
      </c>
      <c r="E130" s="48">
        <f>SUM(E131:E133)</f>
        <v>195000</v>
      </c>
      <c r="F130" s="48">
        <f>SUM(F131:F133)</f>
        <v>1755000</v>
      </c>
    </row>
    <row r="131" spans="1:6" ht="93">
      <c r="A131" s="71">
        <v>2.1</v>
      </c>
      <c r="B131" s="62" t="s">
        <v>129</v>
      </c>
      <c r="C131" s="62"/>
      <c r="D131" s="51">
        <f>F131*100/90</f>
        <v>611111.1111111111</v>
      </c>
      <c r="E131" s="51">
        <f>D131*10%</f>
        <v>61111.11111111112</v>
      </c>
      <c r="F131" s="64">
        <v>550000</v>
      </c>
    </row>
    <row r="132" spans="1:6" ht="78">
      <c r="A132" s="59">
        <v>2.2</v>
      </c>
      <c r="B132" s="65" t="s">
        <v>130</v>
      </c>
      <c r="C132" s="65"/>
      <c r="D132" s="16">
        <f>F132*100/90</f>
        <v>650000</v>
      </c>
      <c r="E132" s="16">
        <f>D132*10%</f>
        <v>65000</v>
      </c>
      <c r="F132" s="18">
        <v>585000</v>
      </c>
    </row>
    <row r="133" spans="1:6" ht="108.75">
      <c r="A133" s="76">
        <v>2.3</v>
      </c>
      <c r="B133" s="77" t="s">
        <v>134</v>
      </c>
      <c r="C133" s="77"/>
      <c r="D133" s="78">
        <f>F133*100/90</f>
        <v>688888.8888888889</v>
      </c>
      <c r="E133" s="78">
        <f>D133*10%</f>
        <v>68888.88888888889</v>
      </c>
      <c r="F133" s="79">
        <v>620000</v>
      </c>
    </row>
    <row r="134" spans="1:6" s="7" customFormat="1" ht="30.75">
      <c r="A134" s="73">
        <v>3</v>
      </c>
      <c r="B134" s="60" t="s">
        <v>89</v>
      </c>
      <c r="C134" s="74">
        <v>1310000</v>
      </c>
      <c r="D134" s="74">
        <f>SUM(D135:D137)</f>
        <v>1566666.6666666665</v>
      </c>
      <c r="E134" s="74">
        <f>SUM(E135:E137)</f>
        <v>156666.6666666667</v>
      </c>
      <c r="F134" s="74">
        <f>SUM(F135:F137)</f>
        <v>1410000</v>
      </c>
    </row>
    <row r="135" spans="1:6" s="7" customFormat="1" ht="46.5">
      <c r="A135" s="61">
        <v>3.1</v>
      </c>
      <c r="B135" s="62" t="s">
        <v>131</v>
      </c>
      <c r="C135" s="64"/>
      <c r="D135" s="51">
        <f>F135*100/90</f>
        <v>555555.5555555555</v>
      </c>
      <c r="E135" s="51">
        <f>D135*10%</f>
        <v>55555.555555555555</v>
      </c>
      <c r="F135" s="51">
        <v>500000</v>
      </c>
    </row>
    <row r="136" spans="1:6" s="7" customFormat="1" ht="46.5">
      <c r="A136" s="41">
        <v>3.2</v>
      </c>
      <c r="B136" s="65" t="s">
        <v>132</v>
      </c>
      <c r="C136" s="18"/>
      <c r="D136" s="16">
        <f>F136*100/90</f>
        <v>555555.5555555555</v>
      </c>
      <c r="E136" s="16">
        <f>D136*10%</f>
        <v>55555.555555555555</v>
      </c>
      <c r="F136" s="16">
        <v>500000</v>
      </c>
    </row>
    <row r="137" spans="1:6" s="7" customFormat="1" ht="62.25">
      <c r="A137" s="41">
        <v>3.3</v>
      </c>
      <c r="B137" s="66" t="s">
        <v>133</v>
      </c>
      <c r="C137" s="72"/>
      <c r="D137" s="53">
        <f>F137*100/90</f>
        <v>455555.55555555556</v>
      </c>
      <c r="E137" s="53">
        <f>D137*10%</f>
        <v>45555.55555555556</v>
      </c>
      <c r="F137" s="53">
        <v>410000</v>
      </c>
    </row>
    <row r="138" spans="1:6" ht="15">
      <c r="A138" s="2" t="s">
        <v>93</v>
      </c>
      <c r="B138" s="26" t="s">
        <v>30</v>
      </c>
      <c r="C138" s="3">
        <v>2700000</v>
      </c>
      <c r="D138" s="3">
        <f>F138*100/90</f>
        <v>3000000</v>
      </c>
      <c r="E138" s="3">
        <f>D138*10%</f>
        <v>300000</v>
      </c>
      <c r="F138" s="3">
        <v>2700000</v>
      </c>
    </row>
    <row r="139" spans="1:10" ht="15">
      <c r="A139" s="95" t="s">
        <v>31</v>
      </c>
      <c r="B139" s="96"/>
      <c r="C139" s="3">
        <f>C13+C18+C114+C125+C138</f>
        <v>34471000</v>
      </c>
      <c r="D139" s="3">
        <v>38553000</v>
      </c>
      <c r="E139" s="3">
        <v>3637000</v>
      </c>
      <c r="F139" s="3">
        <f>F13+F18+F114+F125+F138</f>
        <v>34916000</v>
      </c>
      <c r="J139" s="54"/>
    </row>
    <row r="140" ht="15">
      <c r="J140" s="54"/>
    </row>
    <row r="141" ht="15">
      <c r="J141" s="54"/>
    </row>
    <row r="142" spans="1:9" ht="15">
      <c r="A142" s="91" t="s">
        <v>137</v>
      </c>
      <c r="B142" s="91"/>
      <c r="C142" s="91" t="s">
        <v>55</v>
      </c>
      <c r="D142" s="91"/>
      <c r="E142" s="91" t="s">
        <v>140</v>
      </c>
      <c r="F142" s="91"/>
      <c r="I142" s="54"/>
    </row>
    <row r="143" spans="1:10" ht="15">
      <c r="A143" s="91" t="s">
        <v>138</v>
      </c>
      <c r="B143" s="91"/>
      <c r="C143" s="7"/>
      <c r="D143" s="7"/>
      <c r="E143" s="7"/>
      <c r="J143" s="54"/>
    </row>
    <row r="149" spans="1:6" ht="17.25">
      <c r="A149" s="93" t="s">
        <v>139</v>
      </c>
      <c r="B149" s="93"/>
      <c r="C149" s="93"/>
      <c r="D149" s="93"/>
      <c r="E149" s="93"/>
      <c r="F149" s="93"/>
    </row>
    <row r="150" spans="2:5" ht="17.25">
      <c r="B150" s="10"/>
      <c r="C150" s="10"/>
      <c r="D150" s="10"/>
      <c r="E150" s="10"/>
    </row>
  </sheetData>
  <sheetProtection/>
  <mergeCells count="16">
    <mergeCell ref="B4:F4"/>
    <mergeCell ref="A143:B143"/>
    <mergeCell ref="C142:D142"/>
    <mergeCell ref="A142:B142"/>
    <mergeCell ref="A8:F8"/>
    <mergeCell ref="A149:F149"/>
    <mergeCell ref="E142:F142"/>
    <mergeCell ref="A7:F7"/>
    <mergeCell ref="E10:F10"/>
    <mergeCell ref="A139:B139"/>
    <mergeCell ref="H23:H24"/>
    <mergeCell ref="G23:G24"/>
    <mergeCell ref="A11:A12"/>
    <mergeCell ref="B11:B12"/>
    <mergeCell ref="C11:C12"/>
    <mergeCell ref="D11:F11"/>
  </mergeCells>
  <printOptions/>
  <pageMargins left="0.75" right="0.45" top="0.61" bottom="0.57" header="0.29" footer="0.36"/>
  <pageSetup horizontalDpi="600" verticalDpi="600" orientation="portrait"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2021-02-04T03:18:23Z</cp:lastPrinted>
  <dcterms:created xsi:type="dcterms:W3CDTF">2018-01-08T03:11:27Z</dcterms:created>
  <dcterms:modified xsi:type="dcterms:W3CDTF">2021-04-14T02:14:41Z</dcterms:modified>
  <cp:category/>
  <cp:version/>
  <cp:contentType/>
  <cp:contentStatus/>
</cp:coreProperties>
</file>